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0.0.2\06_令和６年度\12都市建設課\000共通\◎要領等（新規制定）\快適トイレ\"/>
    </mc:Choice>
  </mc:AlternateContent>
  <xr:revisionPtr revIDLastSave="0" documentId="13_ncr:1_{94995C54-BFBD-4EC9-B988-9352A7C94C37}" xr6:coauthVersionLast="47" xr6:coauthVersionMax="47" xr10:uidLastSave="{00000000-0000-0000-0000-000000000000}"/>
  <bookViews>
    <workbookView xWindow="-120" yWindow="-120" windowWidth="19440" windowHeight="15000" activeTab="5"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1" l="1"/>
  <c r="F5" i="11"/>
  <c r="H43" i="10" l="1"/>
  <c r="H42" i="10"/>
  <c r="H41" i="10"/>
  <c r="H40" i="10"/>
  <c r="H39" i="10"/>
  <c r="H38" i="10"/>
  <c r="H36" i="10"/>
  <c r="H35" i="10"/>
  <c r="H34" i="10"/>
  <c r="H33" i="10"/>
  <c r="H32" i="10"/>
  <c r="H30" i="10"/>
  <c r="H29" i="10"/>
  <c r="H28" i="10"/>
  <c r="H27" i="10"/>
  <c r="H26" i="10"/>
  <c r="H25" i="10"/>
  <c r="F14" i="4" l="1"/>
  <c r="F13" i="4"/>
  <c r="F15" i="4"/>
  <c r="F5" i="2" l="1"/>
  <c r="F6" i="10" s="1"/>
  <c r="F6" i="2"/>
  <c r="F7" i="10" s="1"/>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<sst xmlns="http://schemas.openxmlformats.org/spreadsheetml/2006/main" count="448" uniqueCount="101">
  <si>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</si>
  <si>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</si>
  <si>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</si>
  <si>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</si>
  <si>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</si>
  <si>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</si>
  <si>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</si>
  <si>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</si>
  <si>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</si>
  <si>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</si>
  <si>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</si>
  <si>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</si>
  <si>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</si>
  <si>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</si>
  <si>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</si>
  <si>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</si>
  <si>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</si>
  <si>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</si>
  <si>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</si>
  <si>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</si>
  <si>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</si>
  <si>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</si>
  <si>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</si>
  <si>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</si>
  <si>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</si>
  <si>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</si>
  <si>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</si>
  <si>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</si>
  <si>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</si>
  <si>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</si>
  <si>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</si>
  <si>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</si>
  <si>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</si>
  <si>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</si>
  <si>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</si>
  <si>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</si>
  <si>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</si>
  <si>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</si>
  <si>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</si>
  <si>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</si>
  <si>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</si>
  <si>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</si>
  <si>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</si>
  <si>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</si>
  <si>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</si>
  <si>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</si>
  <si>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</si>
  <si>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</si>
  <si>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</si>
  <si>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</si>
  <si>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</si>
  <si>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</si>
  <si>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</si>
  <si>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</si>
  <si>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</si>
  <si>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</si>
  <si>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</si>
  <si>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</si>
  <si>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</si>
  <si>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</si>
  <si>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</si>
  <si>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</si>
  <si>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</si>
  <si>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</si>
  <si>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</si>
  <si>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</si>
  <si>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</si>
  <si>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</si>
  <si>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</si>
  <si>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</si>
  <si>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</si>
  <si>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</si>
  <si>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</si>
  <si>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</si>
  <si>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</si>
  <si>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</si>
  <si>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</si>
  <si>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</si>
  <si>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</si>
  <si>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</si>
  <si>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</si>
  <si>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</si>
  <si>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</si>
  <si>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</si>
  <si>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</si>
  <si>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</si>
  <si>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</si>
  <si>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</si>
  <si>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</si>
  <si>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</si>
  <si>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</si>
  <si>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</si>
  <si>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</si>
  <si>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</si>
  <si>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</si>
  <si>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</si>
  <si>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</si>
  <si>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</si>
  <si>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</si>
  <si>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</si>
  <si>
    <t>○○工事</t>
    <rPh sb="2" eb="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</si>
</sst>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3825" y="571500"/>
          <a:ext cx="5996256" cy="9086491"/>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21</xdr:row>
      <xdr:rowOff>200478</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1475" y="3953328"/>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846226</xdr:colOff>
      <xdr:row>23</xdr:row>
      <xdr:rowOff>25241</xdr:rowOff>
    </xdr:from>
    <xdr:to>
      <xdr:col>7</xdr:col>
      <xdr:colOff>714375</xdr:colOff>
      <xdr:row>31</xdr:row>
      <xdr:rowOff>190500</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208551" y="4349591"/>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846226</xdr:colOff>
      <xdr:row>17</xdr:row>
      <xdr:rowOff>58963</xdr:rowOff>
    </xdr:from>
    <xdr:to>
      <xdr:col>6</xdr:col>
      <xdr:colOff>1395185</xdr:colOff>
      <xdr:row>23</xdr:row>
      <xdr:rowOff>25241</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a:endCxn id="4" idx="2"/>
        </xdr:cNvCxnSpPr>
      </xdr:nvCxnSpPr>
      <xdr:spPr>
        <a:xfrm flipV="1">
          <a:off x="4208551" y="2754538"/>
          <a:ext cx="548959" cy="1595053"/>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zoomScaleNormal="100" workbookViewId="0">
      <selection activeCell="F5" sqref="F5:I5"/>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100</v>
      </c>
      <c r="G5" s="107"/>
      <c r="H5" s="107"/>
      <c r="I5" s="108"/>
    </row>
    <row r="6" spans="2:9" x14ac:dyDescent="0.15">
      <c r="B6" s="98" t="s">
        <v>3</v>
      </c>
      <c r="C6" s="99"/>
      <c r="D6" s="99"/>
      <c r="E6" s="100"/>
      <c r="F6" s="106" t="s">
        <v>89</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f>IF(G10&gt;0,ROUND(((G10-G9+1)/30),1),"")</f>
        <v>9.1</v>
      </c>
      <c r="H11" s="127"/>
      <c r="I11" s="7" t="s">
        <v>9</v>
      </c>
    </row>
    <row r="12" spans="2:9" x14ac:dyDescent="0.15">
      <c r="B12" s="103" t="s">
        <v>10</v>
      </c>
      <c r="C12" s="104"/>
      <c r="D12" s="104"/>
      <c r="E12" s="105"/>
      <c r="F12" s="106" t="s">
        <v>90</v>
      </c>
      <c r="G12" s="107"/>
      <c r="H12" s="107"/>
      <c r="I12" s="108"/>
    </row>
    <row r="13" spans="2:9" x14ac:dyDescent="0.15">
      <c r="B13" s="103" t="s">
        <v>11</v>
      </c>
      <c r="C13" s="104"/>
      <c r="D13" s="104"/>
      <c r="E13" s="105"/>
      <c r="F13" s="106" t="s">
        <v>91</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f>IF(AND(G15&gt;0,G16&gt;0,G10&gt;0),ROUNDDOWN(+G16/(G11*G15),0),"")</f>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12"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12"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12"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6:G26"/>
    <mergeCell ref="B15:E17"/>
    <mergeCell ref="G15:H15"/>
    <mergeCell ref="G16:H16"/>
    <mergeCell ref="G17:H17"/>
    <mergeCell ref="B19:G19"/>
    <mergeCell ref="D21:G21"/>
    <mergeCell ref="D22:G22"/>
    <mergeCell ref="D23:G23"/>
    <mergeCell ref="D24:G24"/>
    <mergeCell ref="D25:G25"/>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s>
  <phoneticPr fontId="2"/>
  <dataValidations count="1">
    <dataValidation type="list" allowBlank="1" showInputMessage="1" showErrorMessage="1" sqref="H34:I39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zoomScale="85" zoomScaleNormal="85" workbookViewId="0">
      <selection activeCell="F12" sqref="F12:I12"/>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f>IF('様式１　設置協議'!G7="","",'様式１　設置協議'!G7)</f>
        <v>44226</v>
      </c>
      <c r="H7" s="150"/>
      <c r="I7" s="150"/>
      <c r="L7" s="28"/>
      <c r="M7" s="28"/>
    </row>
    <row r="8" spans="1:13" ht="20.25" customHeight="1" x14ac:dyDescent="0.15">
      <c r="A8" s="25"/>
      <c r="B8" s="112"/>
      <c r="C8" s="113"/>
      <c r="D8" s="113"/>
      <c r="E8" s="113"/>
      <c r="F8" s="6" t="s">
        <v>6</v>
      </c>
      <c r="G8" s="149">
        <f>IF('様式１　設置協議'!G8="","",'様式１　設置協議'!G8)</f>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f>IF(G10&gt;0,ROUND(((G10-G9+1)/30),1),"")</f>
        <v>9.1</v>
      </c>
      <c r="H11" s="154"/>
      <c r="I11" s="33" t="s">
        <v>9</v>
      </c>
      <c r="L11" s="29"/>
      <c r="M11" s="30"/>
    </row>
    <row r="12" spans="1:13" ht="20.25" customHeight="1" x14ac:dyDescent="0.15">
      <c r="A12" s="25"/>
      <c r="B12" s="103" t="s">
        <v>10</v>
      </c>
      <c r="C12" s="104"/>
      <c r="D12" s="104"/>
      <c r="E12" s="104"/>
      <c r="F12" s="106" t="s">
        <v>93</v>
      </c>
      <c r="G12" s="107"/>
      <c r="H12" s="107"/>
      <c r="I12" s="108"/>
      <c r="L12" s="29"/>
      <c r="M12" s="30"/>
    </row>
    <row r="13" spans="1:13" ht="20.25" customHeight="1" x14ac:dyDescent="0.15">
      <c r="A13" s="25"/>
      <c r="B13" s="103" t="s">
        <v>11</v>
      </c>
      <c r="C13" s="104"/>
      <c r="D13" s="104"/>
      <c r="E13" s="104"/>
      <c r="F13" s="106" t="s">
        <v>94</v>
      </c>
      <c r="G13" s="107"/>
      <c r="H13" s="107"/>
      <c r="I13" s="108"/>
      <c r="L13" s="29"/>
      <c r="M13" s="30"/>
    </row>
    <row r="14" spans="1:13" ht="20.25" customHeight="1" x14ac:dyDescent="0.15">
      <c r="A14" s="31"/>
      <c r="B14" s="103" t="s">
        <v>49</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f>IF(AND(G15&gt;0,G16&gt;0,G10&gt;0),ROUNDDOWN(+G16/(G11*G15),0),"")</f>
        <v>49175</v>
      </c>
      <c r="H17" s="148"/>
      <c r="I17" s="9" t="s">
        <v>17</v>
      </c>
      <c r="L17" s="29"/>
      <c r="M17" s="32"/>
    </row>
    <row r="18" spans="1:13" ht="20.25" customHeight="1" x14ac:dyDescent="0.15">
      <c r="A18" s="31"/>
      <c r="B18" s="86"/>
      <c r="C18" s="87"/>
      <c r="D18" s="87"/>
      <c r="E18" s="88"/>
      <c r="F18" s="10" t="s">
        <v>73</v>
      </c>
      <c r="G18" s="147">
        <f>IF(G17="",0,+G17-10000)</f>
        <v>39175</v>
      </c>
      <c r="H18" s="148"/>
      <c r="I18" s="9" t="s">
        <v>17</v>
      </c>
      <c r="L18" s="29"/>
      <c r="M18" s="32"/>
    </row>
    <row r="19" spans="1:13" ht="20.25" customHeight="1" x14ac:dyDescent="0.15">
      <c r="A19" s="31"/>
      <c r="B19" s="86"/>
      <c r="C19" s="87"/>
      <c r="D19" s="87"/>
      <c r="E19" s="88"/>
      <c r="F19" s="10" t="s">
        <v>88</v>
      </c>
      <c r="G19" s="147">
        <f>IF(G18&lt;51000,G18,51000)</f>
        <v>39175</v>
      </c>
      <c r="H19" s="148"/>
      <c r="I19" s="9" t="s">
        <v>17</v>
      </c>
      <c r="L19" s="29"/>
      <c r="M19" s="32"/>
    </row>
    <row r="20" spans="1:13" ht="20.25" customHeight="1" x14ac:dyDescent="0.15">
      <c r="A20" s="31"/>
      <c r="B20" s="89"/>
      <c r="C20" s="90"/>
      <c r="D20" s="90"/>
      <c r="E20" s="91"/>
      <c r="F20" s="8" t="s">
        <v>48</v>
      </c>
      <c r="G20" s="147">
        <f>+G15*G19</f>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12" t="s">
        <v>41</v>
      </c>
      <c r="D22" s="13"/>
      <c r="E22" s="13"/>
      <c r="F22" s="13"/>
      <c r="G22" s="13"/>
      <c r="H22" s="18"/>
      <c r="I22" s="19"/>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12" t="s">
        <v>42</v>
      </c>
      <c r="D29" s="13"/>
      <c r="E29" s="13"/>
      <c r="F29" s="13"/>
      <c r="G29" s="13"/>
      <c r="H29" s="18"/>
      <c r="I29" s="19"/>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12" t="s">
        <v>43</v>
      </c>
      <c r="D35" s="13"/>
      <c r="E35" s="13"/>
      <c r="F35" s="13"/>
      <c r="G35" s="13"/>
      <c r="H35" s="18"/>
      <c r="I35" s="19"/>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D28:G28"/>
    <mergeCell ref="H28:I28"/>
    <mergeCell ref="D30:G30"/>
    <mergeCell ref="H30:I30"/>
    <mergeCell ref="H37:I37"/>
    <mergeCell ref="D31:G31"/>
    <mergeCell ref="H31:I31"/>
    <mergeCell ref="D32:G32"/>
    <mergeCell ref="H32:I32"/>
    <mergeCell ref="D33:G33"/>
    <mergeCell ref="H33:I33"/>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s>
  <phoneticPr fontId="2"/>
  <dataValidations count="1">
    <dataValidation type="list" allowBlank="1" showInputMessage="1" showErrorMessage="1" sqref="H23:I28 H30:I34 H36:I41"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topLeftCell="A2" zoomScaleNormal="100" zoomScalePageLayoutView="84" workbookViewId="0">
      <selection activeCell="I36" sqref="I3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f>IF('様式２　設置報告'!G7="","",'様式２　設置報告'!G7)</f>
        <v>44226</v>
      </c>
      <c r="H8" s="210"/>
      <c r="I8" s="210"/>
    </row>
    <row r="9" spans="1:13" x14ac:dyDescent="0.15">
      <c r="B9" s="206"/>
      <c r="C9" s="207"/>
      <c r="D9" s="207"/>
      <c r="E9" s="208"/>
      <c r="F9" s="37" t="s">
        <v>6</v>
      </c>
      <c r="G9" s="209">
        <f>IF('様式２　設置報告'!G8="","",'様式２　設置報告'!G8)</f>
        <v>44540</v>
      </c>
      <c r="H9" s="210"/>
      <c r="I9" s="210"/>
    </row>
    <row r="10" spans="1:13" x14ac:dyDescent="0.15">
      <c r="B10" s="211" t="s">
        <v>7</v>
      </c>
      <c r="C10" s="212"/>
      <c r="D10" s="212"/>
      <c r="E10" s="213"/>
      <c r="F10" s="37" t="s">
        <v>5</v>
      </c>
      <c r="G10" s="209">
        <f>IF('様式２　設置報告'!G9="","",'様式２　設置報告'!G9)</f>
        <v>44247</v>
      </c>
      <c r="H10" s="210"/>
      <c r="I10" s="210"/>
    </row>
    <row r="11" spans="1:13" x14ac:dyDescent="0.15">
      <c r="B11" s="214"/>
      <c r="C11" s="215"/>
      <c r="D11" s="215"/>
      <c r="E11" s="216"/>
      <c r="F11" s="37" t="s">
        <v>6</v>
      </c>
      <c r="G11" s="209">
        <f>IF('様式２　設置報告'!G10="","",'様式２　設置報告'!G10)</f>
        <v>44520</v>
      </c>
      <c r="H11" s="210"/>
      <c r="I11" s="210"/>
    </row>
    <row r="12" spans="1:13" x14ac:dyDescent="0.15">
      <c r="B12" s="217"/>
      <c r="C12" s="218"/>
      <c r="D12" s="218"/>
      <c r="E12" s="219"/>
      <c r="F12" s="37" t="s">
        <v>8</v>
      </c>
      <c r="G12" s="220">
        <f>IF('様式２　設置報告'!G11="","",'様式２　設置報告'!G11)</f>
        <v>9.1</v>
      </c>
      <c r="H12" s="221"/>
      <c r="I12" s="38" t="s">
        <v>9</v>
      </c>
    </row>
    <row r="13" spans="1:13" x14ac:dyDescent="0.15">
      <c r="B13" s="197" t="s">
        <v>10</v>
      </c>
      <c r="C13" s="198"/>
      <c r="D13" s="198"/>
      <c r="E13" s="199"/>
      <c r="F13" s="200" t="str">
        <f>IF('様式２　設置報告'!F12="","",'様式２　設置報告'!F12)</f>
        <v>○□リース(株)</v>
      </c>
      <c r="G13" s="201"/>
      <c r="H13" s="201"/>
      <c r="I13" s="202"/>
    </row>
    <row r="14" spans="1:13" x14ac:dyDescent="0.15">
      <c r="B14" s="197" t="s">
        <v>11</v>
      </c>
      <c r="C14" s="198"/>
      <c r="D14" s="198"/>
      <c r="E14" s="199"/>
      <c r="F14" s="200" t="str">
        <f>IF('様式２　設置報告'!F13="","",'様式２　設置報告'!F13)</f>
        <v>▽▽××</v>
      </c>
      <c r="G14" s="201"/>
      <c r="H14" s="201"/>
      <c r="I14" s="202"/>
    </row>
    <row r="15" spans="1:13" x14ac:dyDescent="0.15">
      <c r="B15" s="197" t="s">
        <v>12</v>
      </c>
      <c r="C15" s="198"/>
      <c r="D15" s="198"/>
      <c r="E15" s="199"/>
      <c r="F15" s="200" t="str">
        <f>IF('様式２　設置報告'!F14="","",'様式２　設置報告'!F14)</f>
        <v>◆◆○○トイレ（AB-CDE)</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tr">
        <f>IF(AND(G16&gt;0,G17&gt;0,G11&gt;0),ROUNDDOWN(+G17/(G12*G16),0),"")</f>
        <v/>
      </c>
      <c r="H18" s="180"/>
      <c r="I18" s="40" t="s">
        <v>17</v>
      </c>
      <c r="L18" s="29"/>
      <c r="M18" s="32"/>
    </row>
    <row r="19" spans="1:13" s="20" customFormat="1" ht="21" x14ac:dyDescent="0.15">
      <c r="A19" s="31"/>
      <c r="B19" s="164"/>
      <c r="C19" s="165"/>
      <c r="D19" s="165"/>
      <c r="E19" s="166"/>
      <c r="F19" s="41" t="s">
        <v>73</v>
      </c>
      <c r="G19" s="179">
        <f>IF(G18="",0,+G18-10000)</f>
        <v>0</v>
      </c>
      <c r="H19" s="180"/>
      <c r="I19" s="40" t="s">
        <v>17</v>
      </c>
      <c r="L19" s="29"/>
      <c r="M19" s="32"/>
    </row>
    <row r="20" spans="1:13" s="20" customFormat="1" ht="21" x14ac:dyDescent="0.15">
      <c r="A20" s="31"/>
      <c r="B20" s="164"/>
      <c r="C20" s="165"/>
      <c r="D20" s="165"/>
      <c r="E20" s="166"/>
      <c r="F20" s="41" t="s">
        <v>88</v>
      </c>
      <c r="G20" s="179">
        <f>IF(G19&lt;51000,G19,51000)</f>
        <v>0</v>
      </c>
      <c r="H20" s="180"/>
      <c r="I20" s="40" t="s">
        <v>17</v>
      </c>
      <c r="L20" s="29"/>
      <c r="M20" s="32"/>
    </row>
    <row r="21" spans="1:13" s="20" customFormat="1" ht="20.25" customHeight="1" x14ac:dyDescent="0.15">
      <c r="A21" s="31"/>
      <c r="B21" s="167"/>
      <c r="C21" s="168"/>
      <c r="D21" s="168"/>
      <c r="E21" s="169"/>
      <c r="F21" s="39" t="s">
        <v>48</v>
      </c>
      <c r="G21" s="179">
        <f>+G16*G20</f>
        <v>0</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44"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85</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44"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44"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6:E21"/>
    <mergeCell ref="D40:G40"/>
    <mergeCell ref="D41:G41"/>
    <mergeCell ref="D29:G29"/>
    <mergeCell ref="D30:G30"/>
    <mergeCell ref="B23:G23"/>
    <mergeCell ref="G16:H16"/>
    <mergeCell ref="G21:H21"/>
    <mergeCell ref="G20:H20"/>
    <mergeCell ref="G19:H19"/>
    <mergeCell ref="G18:H18"/>
    <mergeCell ref="G17:H17"/>
    <mergeCell ref="F22:I22"/>
  </mergeCells>
  <phoneticPr fontId="2"/>
  <dataValidations count="1">
    <dataValidation type="list" allowBlank="1" showInputMessage="1" showErrorMessage="1" sqref="I25:I30 I32:I36 I38:I43" xr:uid="{00000000-0002-0000-0200-000000000000}">
      <formula1>"　,◯,－"</formula1>
    </dataValidation>
  </dataValidations>
  <pageMargins left="0.7" right="0.7" top="0.75" bottom="0.75" header="0.3" footer="0.3"/>
  <pageSetup paperSize="9" scale="96"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1"/>
  <sheetViews>
    <sheetView zoomScaleNormal="100" workbookViewId="0">
      <selection activeCell="F5" sqref="F5:I5"/>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100</v>
      </c>
      <c r="G5" s="107"/>
      <c r="H5" s="107"/>
      <c r="I5" s="108"/>
    </row>
    <row r="6" spans="2:9" x14ac:dyDescent="0.15">
      <c r="B6" s="98" t="s">
        <v>3</v>
      </c>
      <c r="C6" s="99"/>
      <c r="D6" s="99"/>
      <c r="E6" s="100"/>
      <c r="F6" s="106" t="s">
        <v>82</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v>9.1</v>
      </c>
      <c r="H11" s="127"/>
      <c r="I11" s="7" t="s">
        <v>9</v>
      </c>
    </row>
    <row r="12" spans="2:9" x14ac:dyDescent="0.15">
      <c r="B12" s="103" t="s">
        <v>10</v>
      </c>
      <c r="C12" s="104"/>
      <c r="D12" s="104"/>
      <c r="E12" s="105"/>
      <c r="F12" s="106" t="s">
        <v>83</v>
      </c>
      <c r="G12" s="107"/>
      <c r="H12" s="107"/>
      <c r="I12" s="108"/>
    </row>
    <row r="13" spans="2:9" x14ac:dyDescent="0.15">
      <c r="B13" s="103" t="s">
        <v>11</v>
      </c>
      <c r="C13" s="104"/>
      <c r="D13" s="104"/>
      <c r="E13" s="105"/>
      <c r="F13" s="106" t="s">
        <v>84</v>
      </c>
      <c r="G13" s="107"/>
      <c r="H13" s="107"/>
      <c r="I13" s="108"/>
    </row>
    <row r="14" spans="2:9" x14ac:dyDescent="0.15">
      <c r="B14" s="103" t="s">
        <v>12</v>
      </c>
      <c r="C14" s="104"/>
      <c r="D14" s="104"/>
      <c r="E14" s="105"/>
      <c r="F14" s="106" t="s">
        <v>92</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34"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34"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34"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1:G21"/>
    <mergeCell ref="B15:E17"/>
    <mergeCell ref="G15:H15"/>
    <mergeCell ref="G16:H16"/>
    <mergeCell ref="G17:H17"/>
    <mergeCell ref="B19:G19"/>
    <mergeCell ref="D22:G22"/>
    <mergeCell ref="D23:G23"/>
    <mergeCell ref="D24:G24"/>
    <mergeCell ref="D25:G25"/>
    <mergeCell ref="D26:G26"/>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s>
  <phoneticPr fontId="2"/>
  <dataValidations count="1">
    <dataValidation type="list" allowBlank="1" showInputMessage="1" showErrorMessage="1" sqref="H34:I39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zoomScale="85" zoomScaleNormal="85"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v>44226</v>
      </c>
      <c r="H7" s="150"/>
      <c r="I7" s="150"/>
      <c r="L7" s="28"/>
      <c r="M7" s="28"/>
    </row>
    <row r="8" spans="1:13" ht="20.25" customHeight="1" x14ac:dyDescent="0.15">
      <c r="A8" s="25"/>
      <c r="B8" s="112"/>
      <c r="C8" s="113"/>
      <c r="D8" s="113"/>
      <c r="E8" s="113"/>
      <c r="F8" s="6" t="s">
        <v>6</v>
      </c>
      <c r="G8" s="149">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v>9.1</v>
      </c>
      <c r="H11" s="154"/>
      <c r="I11" s="33" t="s">
        <v>9</v>
      </c>
      <c r="L11" s="29"/>
      <c r="M11" s="30"/>
    </row>
    <row r="12" spans="1:13" ht="20.25" customHeight="1" x14ac:dyDescent="0.15">
      <c r="A12" s="25"/>
      <c r="B12" s="103" t="s">
        <v>10</v>
      </c>
      <c r="C12" s="104"/>
      <c r="D12" s="104"/>
      <c r="E12" s="104"/>
      <c r="F12" s="106" t="s">
        <v>83</v>
      </c>
      <c r="G12" s="107"/>
      <c r="H12" s="107"/>
      <c r="I12" s="108"/>
      <c r="L12" s="29"/>
      <c r="M12" s="30"/>
    </row>
    <row r="13" spans="1:13" ht="20.25" customHeight="1" x14ac:dyDescent="0.15">
      <c r="A13" s="25"/>
      <c r="B13" s="103" t="s">
        <v>11</v>
      </c>
      <c r="C13" s="104"/>
      <c r="D13" s="104"/>
      <c r="E13" s="104"/>
      <c r="F13" s="106" t="s">
        <v>84</v>
      </c>
      <c r="G13" s="107"/>
      <c r="H13" s="107"/>
      <c r="I13" s="108"/>
      <c r="L13" s="29"/>
      <c r="M13" s="30"/>
    </row>
    <row r="14" spans="1:13" ht="20.25" customHeight="1" x14ac:dyDescent="0.15">
      <c r="A14" s="31"/>
      <c r="B14" s="103" t="s">
        <v>12</v>
      </c>
      <c r="C14" s="104"/>
      <c r="D14" s="104"/>
      <c r="E14" s="105"/>
      <c r="F14" s="106" t="s">
        <v>95</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v>49175</v>
      </c>
      <c r="H17" s="148"/>
      <c r="I17" s="9" t="s">
        <v>17</v>
      </c>
      <c r="L17" s="29"/>
      <c r="M17" s="32"/>
    </row>
    <row r="18" spans="1:13" ht="20.25" customHeight="1" x14ac:dyDescent="0.15">
      <c r="A18" s="31"/>
      <c r="B18" s="86"/>
      <c r="C18" s="87"/>
      <c r="D18" s="87"/>
      <c r="E18" s="88"/>
      <c r="F18" s="10" t="s">
        <v>73</v>
      </c>
      <c r="G18" s="147">
        <v>39175</v>
      </c>
      <c r="H18" s="148"/>
      <c r="I18" s="9" t="s">
        <v>17</v>
      </c>
      <c r="L18" s="29"/>
      <c r="M18" s="32"/>
    </row>
    <row r="19" spans="1:13" ht="20.25" customHeight="1" x14ac:dyDescent="0.15">
      <c r="A19" s="31"/>
      <c r="B19" s="86"/>
      <c r="C19" s="87"/>
      <c r="D19" s="87"/>
      <c r="E19" s="88"/>
      <c r="F19" s="10" t="s">
        <v>88</v>
      </c>
      <c r="G19" s="147">
        <v>39175</v>
      </c>
      <c r="H19" s="148"/>
      <c r="I19" s="9" t="s">
        <v>17</v>
      </c>
      <c r="L19" s="29"/>
      <c r="M19" s="32"/>
    </row>
    <row r="20" spans="1:13" ht="20.25" customHeight="1" x14ac:dyDescent="0.15">
      <c r="A20" s="31"/>
      <c r="B20" s="89"/>
      <c r="C20" s="90"/>
      <c r="D20" s="90"/>
      <c r="E20" s="91"/>
      <c r="F20" s="8" t="s">
        <v>48</v>
      </c>
      <c r="G20" s="147">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34" t="s">
        <v>41</v>
      </c>
      <c r="D22" s="13"/>
      <c r="E22" s="13"/>
      <c r="F22" s="13"/>
      <c r="G22" s="13"/>
      <c r="H22" s="64"/>
      <c r="I22" s="65"/>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34" t="s">
        <v>42</v>
      </c>
      <c r="D29" s="13"/>
      <c r="E29" s="13"/>
      <c r="F29" s="13"/>
      <c r="G29" s="13"/>
      <c r="H29" s="64"/>
      <c r="I29" s="65"/>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34" t="s">
        <v>43</v>
      </c>
      <c r="D35" s="13"/>
      <c r="E35" s="13"/>
      <c r="F35" s="13"/>
      <c r="G35" s="13"/>
      <c r="H35" s="64"/>
      <c r="I35" s="65"/>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H28:I28"/>
    <mergeCell ref="D31:G31"/>
    <mergeCell ref="H31:I31"/>
    <mergeCell ref="D32:G32"/>
    <mergeCell ref="H32:I32"/>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 ref="D40:G40"/>
    <mergeCell ref="H40:I40"/>
    <mergeCell ref="D41:G41"/>
    <mergeCell ref="H41:I41"/>
  </mergeCells>
  <phoneticPr fontId="2"/>
  <dataValidations count="1">
    <dataValidation type="list" allowBlank="1" showInputMessage="1" showErrorMessage="1" sqref="H23:I28 H30:I34 H36:I41"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5"/>
  <sheetViews>
    <sheetView tabSelected="1" topLeftCell="A2" zoomScaleNormal="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v>44226</v>
      </c>
      <c r="H8" s="210"/>
      <c r="I8" s="210"/>
    </row>
    <row r="9" spans="1:13" x14ac:dyDescent="0.15">
      <c r="B9" s="206"/>
      <c r="C9" s="207"/>
      <c r="D9" s="207"/>
      <c r="E9" s="208"/>
      <c r="F9" s="37" t="s">
        <v>6</v>
      </c>
      <c r="G9" s="209">
        <v>44540</v>
      </c>
      <c r="H9" s="210"/>
      <c r="I9" s="210"/>
    </row>
    <row r="10" spans="1:13" x14ac:dyDescent="0.15">
      <c r="B10" s="211" t="s">
        <v>7</v>
      </c>
      <c r="C10" s="212"/>
      <c r="D10" s="212"/>
      <c r="E10" s="213"/>
      <c r="F10" s="37" t="s">
        <v>5</v>
      </c>
      <c r="G10" s="209">
        <v>44247</v>
      </c>
      <c r="H10" s="210"/>
      <c r="I10" s="210"/>
    </row>
    <row r="11" spans="1:13" x14ac:dyDescent="0.15">
      <c r="B11" s="214"/>
      <c r="C11" s="215"/>
      <c r="D11" s="215"/>
      <c r="E11" s="216"/>
      <c r="F11" s="37" t="s">
        <v>6</v>
      </c>
      <c r="G11" s="209">
        <v>44520</v>
      </c>
      <c r="H11" s="210"/>
      <c r="I11" s="210"/>
    </row>
    <row r="12" spans="1:13" x14ac:dyDescent="0.15">
      <c r="B12" s="217"/>
      <c r="C12" s="218"/>
      <c r="D12" s="218"/>
      <c r="E12" s="219"/>
      <c r="F12" s="37" t="s">
        <v>8</v>
      </c>
      <c r="G12" s="220">
        <v>9.1</v>
      </c>
      <c r="H12" s="221"/>
      <c r="I12" s="38" t="s">
        <v>9</v>
      </c>
    </row>
    <row r="13" spans="1:13" x14ac:dyDescent="0.15">
      <c r="B13" s="197" t="s">
        <v>10</v>
      </c>
      <c r="C13" s="198"/>
      <c r="D13" s="198"/>
      <c r="E13" s="199"/>
      <c r="F13" s="200" t="s">
        <v>97</v>
      </c>
      <c r="G13" s="201"/>
      <c r="H13" s="201"/>
      <c r="I13" s="202"/>
    </row>
    <row r="14" spans="1:13" x14ac:dyDescent="0.15">
      <c r="B14" s="197" t="s">
        <v>11</v>
      </c>
      <c r="C14" s="198"/>
      <c r="D14" s="198"/>
      <c r="E14" s="199"/>
      <c r="F14" s="200" t="s">
        <v>98</v>
      </c>
      <c r="G14" s="201"/>
      <c r="H14" s="201"/>
      <c r="I14" s="202"/>
    </row>
    <row r="15" spans="1:13" x14ac:dyDescent="0.15">
      <c r="B15" s="197" t="s">
        <v>12</v>
      </c>
      <c r="C15" s="198"/>
      <c r="D15" s="198"/>
      <c r="E15" s="199"/>
      <c r="F15" s="200" t="s">
        <v>96</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
        <v>99</v>
      </c>
      <c r="H18" s="180"/>
      <c r="I18" s="40" t="s">
        <v>17</v>
      </c>
      <c r="L18" s="29"/>
      <c r="M18" s="32"/>
    </row>
    <row r="19" spans="1:13" s="20" customFormat="1" ht="21" x14ac:dyDescent="0.15">
      <c r="A19" s="31"/>
      <c r="B19" s="164"/>
      <c r="C19" s="165"/>
      <c r="D19" s="165"/>
      <c r="E19" s="166"/>
      <c r="F19" s="41" t="s">
        <v>73</v>
      </c>
      <c r="G19" s="179">
        <v>0</v>
      </c>
      <c r="H19" s="180"/>
      <c r="I19" s="40" t="s">
        <v>17</v>
      </c>
      <c r="L19" s="29"/>
      <c r="M19" s="32"/>
    </row>
    <row r="20" spans="1:13" s="20" customFormat="1" ht="21" x14ac:dyDescent="0.15">
      <c r="A20" s="31"/>
      <c r="B20" s="164"/>
      <c r="C20" s="165"/>
      <c r="D20" s="165"/>
      <c r="E20" s="166"/>
      <c r="F20" s="41" t="s">
        <v>88</v>
      </c>
      <c r="G20" s="179">
        <v>0</v>
      </c>
      <c r="H20" s="180"/>
      <c r="I20" s="40" t="s">
        <v>17</v>
      </c>
      <c r="L20" s="29"/>
      <c r="M20" s="32"/>
    </row>
    <row r="21" spans="1:13" s="20" customFormat="1" ht="20.25" customHeight="1" x14ac:dyDescent="0.15">
      <c r="A21" s="31"/>
      <c r="B21" s="167"/>
      <c r="C21" s="168"/>
      <c r="D21" s="168"/>
      <c r="E21" s="169"/>
      <c r="F21" s="39" t="s">
        <v>48</v>
      </c>
      <c r="G21" s="179">
        <v>0</v>
      </c>
      <c r="H21" s="180"/>
      <c r="I21" s="62" t="s">
        <v>86</v>
      </c>
      <c r="L21" s="29"/>
      <c r="M21" s="30"/>
    </row>
    <row r="22" spans="1:13" ht="18.75" customHeight="1" x14ac:dyDescent="0.15">
      <c r="B22" s="42"/>
      <c r="C22" s="42"/>
      <c r="D22" s="42"/>
      <c r="E22" s="42"/>
      <c r="F22" s="183" t="s">
        <v>87</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63"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85</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63"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63"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F22:I22"/>
    <mergeCell ref="B23:G23"/>
    <mergeCell ref="B24:B36"/>
    <mergeCell ref="D25:G25"/>
    <mergeCell ref="D26:G26"/>
    <mergeCell ref="D27:G27"/>
    <mergeCell ref="D28:G28"/>
    <mergeCell ref="D29:G29"/>
    <mergeCell ref="D30:G30"/>
    <mergeCell ref="D32:G32"/>
    <mergeCell ref="D43:G43"/>
    <mergeCell ref="B44:I45"/>
    <mergeCell ref="D33:G33"/>
    <mergeCell ref="D34:G34"/>
    <mergeCell ref="D35:G35"/>
    <mergeCell ref="D36:G36"/>
    <mergeCell ref="B37:B43"/>
    <mergeCell ref="D38:G38"/>
    <mergeCell ref="D39:G39"/>
    <mergeCell ref="D40:G40"/>
    <mergeCell ref="D41:G41"/>
    <mergeCell ref="D42:G42"/>
  </mergeCells>
  <phoneticPr fontId="2"/>
  <dataValidations count="1">
    <dataValidation type="list" allowBlank="1" showInputMessage="1" showErrorMessage="1" sqref="I25:I30 I32:I36 I38:I43"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吉屋　竜太</cp:lastModifiedBy>
  <cp:lastPrinted>2021-07-13T10:56:17Z</cp:lastPrinted>
  <dcterms:created xsi:type="dcterms:W3CDTF">2019-09-27T01:45:30Z</dcterms:created>
  <dcterms:modified xsi:type="dcterms:W3CDTF">2025-03-17T08:52:11Z</dcterms:modified>
</cp:coreProperties>
</file>