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10.0.0.2\07_令和７年度\03財政課\010財政係\02 決算\04 財政状況資料集\R080227 令和６年度財政状況資料集の作成・公表について\02 提出\"/>
    </mc:Choice>
  </mc:AlternateContent>
  <xr:revisionPtr revIDLastSave="0" documentId="13_ncr:1_{7061AEDC-A482-40C4-808E-62D730AB4868}" xr6:coauthVersionLast="47" xr6:coauthVersionMax="47" xr10:uidLastSave="{00000000-0000-0000-0000-000000000000}"/>
  <bookViews>
    <workbookView xWindow="-12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P23" i="12"/>
  <c r="AA23" i="12"/>
  <c r="V23" i="12"/>
  <c r="Q23" i="12"/>
  <c r="AU63" i="12"/>
  <c r="AP63" i="12"/>
  <c r="AU88" i="12"/>
  <c r="AP88" i="12"/>
  <c r="AF88" i="12"/>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C39" i="10"/>
  <c r="CO38" i="10"/>
  <c r="BE38" i="10"/>
  <c r="AM38" i="10"/>
  <c r="C38" i="10"/>
  <c r="CO37" i="10"/>
  <c r="BE37" i="10"/>
  <c r="AM37" i="10"/>
  <c r="C37" i="10"/>
  <c r="BE36" i="10"/>
  <c r="AM36" i="10"/>
  <c r="C36" i="10"/>
  <c r="BE35" i="10"/>
  <c r="AM35" i="10"/>
  <c r="C35" i="10"/>
  <c r="BE34" i="10"/>
  <c r="C34" i="10"/>
  <c r="U34" i="10" l="1"/>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CO34" i="10" l="1"/>
  <c r="CO35" i="10" s="1"/>
  <c r="CO36" i="10" s="1"/>
</calcChain>
</file>

<file path=xl/sharedStrings.xml><?xml version="1.0" encoding="utf-8"?>
<sst xmlns="http://schemas.openxmlformats.org/spreadsheetml/2006/main" count="1108" uniqueCount="563">
  <si>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</si>
  <si>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</si>
  <si>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</si>
  <si>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</si>
  <si>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</si>
  <si>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</si>
  <si>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</si>
  <si>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</si>
  <si>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</si>
  <si>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</si>
  <si>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</si>
  <si>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</si>
  <si>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</si>
  <si>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</si>
  <si>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</si>
  <si>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</si>
  <si>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</si>
  <si>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</si>
  <si>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</si>
  <si>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</si>
  <si>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</si>
  <si>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</si>
  <si>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</si>
  <si>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</si>
  <si>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</si>
  <si>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</si>
  <si>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</si>
  <si>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</si>
  <si>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</si>
  <si>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</si>
  <si>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</si>
  <si>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</si>
  <si>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</si>
  <si>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</si>
  <si>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</si>
  <si>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</si>
  <si>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</si>
  <si>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</si>
  <si>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</si>
  <si>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</si>
  <si>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</si>
  <si>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</si>
  <si>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</si>
  <si>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</si>
  <si>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</si>
  <si>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</si>
  <si>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</si>
  <si>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</si>
  <si>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</si>
  <si>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</si>
  <si>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</si>
  <si>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</si>
  <si>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</si>
  <si>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</si>
  <si>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</si>
  <si>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</si>
  <si>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</si>
  <si>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</si>
  <si>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</si>
  <si>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</si>
  <si>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</si>
  <si>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</si>
  <si>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</si>
  <si>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</si>
  <si>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</si>
  <si>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</si>
  <si>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</si>
  <si>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</si>
  <si>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</si>
  <si>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</si>
  <si>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</si>
  <si>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</si>
  <si>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</si>
  <si>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</si>
  <si>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</si>
  <si>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</si>
  <si>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</si>
  <si>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</si>
  <si>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</si>
  <si>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</si>
  <si>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</si>
  <si>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</si>
  <si>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</si>
  <si>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</si>
  <si>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</si>
  <si>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</si>
  <si>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</si>
  <si>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</si>
  <si>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</si>
  <si>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</si>
  <si>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</si>
  <si>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</si>
  <si>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</si>
  <si>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</si>
  <si>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阿久根市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</si>
  <si>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</si>
  <si>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</si>
  <si>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</si>
  <si>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</si>
  <si>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</si>
  <si>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</si>
  <si>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</si>
  <si>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</si>
  <si>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</si>
  <si>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</si>
  <si>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</si>
  <si>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</si>
  <si>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</si>
  <si>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</si>
  <si>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</si>
  <si>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</si>
  <si>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</si>
  <si>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</si>
  <si>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</si>
  <si>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</si>
  <si>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</si>
  <si>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</si>
  <si>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</si>
  <si>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</si>
  <si>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</si>
  <si>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</si>
  <si>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</si>
  <si>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</si>
  <si>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</si>
  <si>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</si>
  <si>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</si>
  <si>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</si>
  <si>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</si>
  <si>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</si>
  <si>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</si>
  <si>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</si>
  <si>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</si>
  <si>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</si>
  <si>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</si>
  <si>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</si>
  <si>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</si>
  <si>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</si>
  <si>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</si>
  <si>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</si>
  <si>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</si>
  <si>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</si>
  <si>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</si>
  <si>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</si>
  <si>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</si>
  <si>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</si>
  <si>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</si>
  <si>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</si>
  <si>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</si>
  <si>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</si>
  <si>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</si>
  <si>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</si>
  <si>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</si>
  <si>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</si>
  <si>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</si>
  <si>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</si>
  <si>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</si>
  <si>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</si>
  <si>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</si>
  <si>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</si>
  <si>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</si>
  <si>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</si>
  <si>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</si>
  <si>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</si>
  <si>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</si>
  <si>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</si>
  <si>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</si>
  <si>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</si>
  <si>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</si>
  <si>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</si>
  <si>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</si>
  <si>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</si>
  <si>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</si>
  <si>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</si>
  <si>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</si>
  <si>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</si>
  <si>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</si>
  <si>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</si>
  <si>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</si>
  <si>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</si>
  <si>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</si>
  <si>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</si>
  <si>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</si>
  <si>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</si>
  <si>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</si>
  <si>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</si>
  <si>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</si>
  <si>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</si>
  <si>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</si>
  <si>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</si>
  <si>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</si>
  <si>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</si>
  <si>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</si>
  <si>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</si>
  <si>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</si>
  <si>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</si>
  <si>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</si>
  <si>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</si>
  <si>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</si>
  <si>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</si>
  <si>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</si>
  <si>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</si>
  <si>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</si>
  <si>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</si>
  <si>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鹿児島県阿久根市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</si>
  <si>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</si>
  <si>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</si>
  <si>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</si>
  <si>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</si>
  <si>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</si>
  <si>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</si>
  <si>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</si>
  <si>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</si>
  <si>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</si>
  <si>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</si>
  <si>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</si>
  <si>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</si>
  <si>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</si>
  <si>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</si>
  <si>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</si>
  <si>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</si>
  <si>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</si>
  <si>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</si>
  <si>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</si>
  <si>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</si>
  <si>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</si>
  <si>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</si>
  <si>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</si>
  <si>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</si>
  <si>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</si>
  <si>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</si>
  <si>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</si>
  <si>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</si>
  <si>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</si>
  <si>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</si>
  <si>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</si>
  <si>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</si>
  <si>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</si>
  <si>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</si>
  <si>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</si>
  <si>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</si>
  <si>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</si>
  <si>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</si>
  <si>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</si>
  <si>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</si>
  <si>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</si>
  <si>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</si>
  <si>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</si>
  <si>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</si>
  <si>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</si>
  <si>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</si>
  <si>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</si>
  <si>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</si>
  <si>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</si>
  <si>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</si>
  <si>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</si>
  <si>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</si>
  <si>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</si>
  <si>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</si>
  <si>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</si>
  <si>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</si>
  <si>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</si>
  <si>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</si>
  <si>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</si>
  <si>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</si>
  <si>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</si>
  <si>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</si>
  <si>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</si>
  <si>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</si>
  <si>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</si>
  <si>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</si>
  <si>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</si>
  <si>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</si>
  <si>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</si>
  <si>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</si>
  <si>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</si>
  <si>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</si>
  <si>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</si>
  <si>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</si>
  <si>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</si>
  <si>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</si>
  <si>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</si>
  <si>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</si>
  <si>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</si>
  <si>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</si>
  <si>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</si>
  <si>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</si>
  <si>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</si>
  <si>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</si>
  <si>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</si>
  <si>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</si>
  <si>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</si>
  <si>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</si>
  <si>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</si>
  <si>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</si>
  <si>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</si>
  <si>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</si>
  <si>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</si>
  <si>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</si>
  <si>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</si>
  <si>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</si>
  <si>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</si>
  <si>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</si>
  <si>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</si>
  <si>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</si>
  <si>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</si>
  <si>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</si>
  <si>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</si>
  <si>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</si>
  <si>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</si>
  <si>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</si>
  <si>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</si>
  <si>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</si>
  <si>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</si>
  <si>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</si>
  <si>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</si>
  <si>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</si>
  <si>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</si>
  <si>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</si>
  <si>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</si>
  <si>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</si>
  <si>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</si>
  <si>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</si>
  <si>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</si>
  <si>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</si>
  <si>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</si>
  <si>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</si>
  <si>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</si>
  <si>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</si>
  <si>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</si>
  <si>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</si>
  <si>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</si>
  <si>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</si>
  <si>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</si>
  <si>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</si>
  <si>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</si>
  <si>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</si>
  <si>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</si>
  <si>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</si>
  <si>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</si>
  <si>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</si>
  <si>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</si>
  <si>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</si>
  <si>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</si>
  <si>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</si>
  <si>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</si>
  <si>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</si>
  <si>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</si>
  <si>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</si>
  <si>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</si>
  <si>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</si>
  <si>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</si>
  <si>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</si>
  <si>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</si>
  <si>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</si>
  <si>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鹿児島県阿久根市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</si>
  <si>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</si>
  <si>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</si>
  <si>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</si>
  <si>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</si>
  <si>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</si>
  <si>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</si>
  <si>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</si>
  <si>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</si>
  <si>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</si>
  <si>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</si>
  <si>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</si>
  <si>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</si>
  <si>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</si>
  <si>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</si>
  <si>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</si>
  <si>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</si>
  <si>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</si>
  <si>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</si>
  <si>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</si>
  <si>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</si>
  <si>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</si>
  <si>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</si>
  <si>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</si>
  <si>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</si>
  <si>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</si>
  <si>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</si>
  <si>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</si>
  <si>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</si>
  <si>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</si>
  <si>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</si>
  <si>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</si>
  <si>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</si>
  <si>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</si>
  <si>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</si>
  <si>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</si>
  <si>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介護保険特別会計（事業勘定）</t>
    <phoneticPr fontId="5"/>
  </si>
  <si>
    <t>介護保険特別会計（介護サービス事業勘定）</t>
    <phoneticPr fontId="5"/>
  </si>
  <si>
    <t>後期高齢者医療特別会計</t>
    <phoneticPr fontId="5"/>
  </si>
  <si>
    <t>交通災害共済特別会計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</si>
  <si>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</si>
  <si>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</si>
  <si>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</si>
  <si>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</si>
  <si>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</si>
  <si>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</si>
  <si>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</si>
  <si>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</si>
  <si>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</si>
  <si>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</si>
  <si>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</si>
  <si>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</si>
  <si>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</si>
  <si>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</si>
  <si>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</si>
  <si>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</si>
  <si>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</si>
  <si>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</si>
  <si>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</si>
  <si>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</si>
  <si>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</si>
  <si>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</si>
  <si>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</si>
  <si>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</si>
  <si>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</si>
  <si>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</si>
  <si>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</si>
  <si>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</si>
  <si>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</si>
  <si>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</si>
  <si>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</si>
  <si>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</si>
  <si>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</si>
  <si>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</si>
  <si>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</si>
  <si>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</si>
  <si>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</si>
  <si>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</si>
  <si>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</si>
  <si>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</si>
  <si>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</si>
  <si>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</si>
  <si>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</si>
  <si>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</si>
  <si>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</si>
  <si>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</si>
  <si>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</si>
  <si>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</si>
  <si>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</si>
  <si>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</si>
  <si>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</si>
  <si>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</si>
  <si>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</si>
  <si>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</si>
  <si>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</si>
  <si>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</si>
  <si>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</si>
  <si>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</si>
  <si>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</si>
  <si>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</si>
  <si>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</si>
  <si>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</si>
  <si>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</si>
  <si>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</si>
  <si>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</si>
  <si>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</si>
  <si>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</si>
  <si>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</si>
  <si>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</si>
  <si>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</si>
  <si>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</si>
  <si>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</si>
  <si>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</si>
  <si>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</si>
  <si>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</si>
  <si>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</si>
  <si>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</si>
  <si>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</si>
  <si>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</si>
  <si>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</si>
  <si>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</si>
  <si>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</si>
  <si>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</si>
  <si>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</si>
  <si>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</si>
  <si>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</si>
  <si>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</si>
  <si>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</si>
  <si>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</si>
  <si>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</si>
  <si>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</si>
  <si>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</si>
  <si>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</si>
  <si>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</si>
  <si>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</si>
  <si>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</si>
  <si>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</si>
  <si>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</si>
  <si>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</si>
  <si>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</si>
  <si>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</si>
  <si>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</si>
  <si>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</si>
  <si>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</si>
  <si>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</si>
  <si>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</si>
  <si>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</si>
  <si>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</si>
  <si>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</si>
  <si>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</si>
  <si>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</si>
  <si>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</si>
  <si>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</si>
  <si>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</si>
  <si>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</si>
  <si>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</si>
  <si>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</si>
  <si>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</si>
  <si>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</si>
  <si>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</si>
  <si>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</si>
  <si>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</si>
  <si>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</si>
  <si>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</si>
  <si>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</si>
  <si>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</si>
  <si>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</si>
  <si>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</si>
  <si>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</si>
  <si>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</si>
  <si>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</si>
  <si>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</si>
  <si>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</si>
  <si>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</si>
  <si>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</si>
  <si>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</si>
  <si>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</si>
  <si>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1.34</t>
  </si>
  <si>
    <t>▲ 1.15</t>
  </si>
  <si>
    <t>水道事業会計</t>
  </si>
  <si>
    <t>一般会計</t>
  </si>
  <si>
    <t>介護保険特別会計（事業勘定）</t>
  </si>
  <si>
    <t>国民健康保険特別会計（事業勘定）</t>
  </si>
  <si>
    <t>交通災害共済特別会計</t>
  </si>
  <si>
    <t>後期高齢者医療特別会計</t>
  </si>
  <si>
    <t>国民健康保険特別会計（直営診療施設勘定）</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</si>
  <si>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</si>
  <si>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</si>
  <si>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</si>
  <si>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</si>
  <si>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</si>
  <si>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</si>
  <si>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</si>
  <si>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</si>
  <si>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t>
    <phoneticPr fontId="2"/>
  </si>
  <si>
    <t>鹿児島県市町村総合事務組合</t>
    <rPh sb="0" eb="4">
      <t>カゴシマケン</t>
    </rPh>
    <rPh sb="4" eb="7">
      <t>シチョウソン</t>
    </rPh>
    <rPh sb="7" eb="9">
      <t>ソウゴウ</t>
    </rPh>
    <rPh sb="9" eb="13">
      <t>ジムクミアイ</t>
    </rPh>
    <phoneticPr fontId="2"/>
  </si>
  <si>
    <t>-</t>
    <phoneticPr fontId="2"/>
  </si>
  <si>
    <t>阿久根地区消防組合</t>
    <rPh sb="0" eb="3">
      <t>アクネ</t>
    </rPh>
    <rPh sb="3" eb="5">
      <t>チク</t>
    </rPh>
    <rPh sb="5" eb="7">
      <t>ショウボウ</t>
    </rPh>
    <rPh sb="7" eb="9">
      <t>クミアイ</t>
    </rPh>
    <phoneticPr fontId="2"/>
  </si>
  <si>
    <t>北薩広域行政事務組合</t>
    <rPh sb="0" eb="4">
      <t>ホクサツコウイキ</t>
    </rPh>
    <rPh sb="4" eb="6">
      <t>ギョウセイ</t>
    </rPh>
    <rPh sb="6" eb="10">
      <t>ジムクミアイ</t>
    </rPh>
    <phoneticPr fontId="2"/>
  </si>
  <si>
    <t>鹿児島県後期高齢者医療広域連合（一般会計）</t>
    <rPh sb="0" eb="4">
      <t>カゴシマケン</t>
    </rPh>
    <rPh sb="4" eb="9">
      <t>コウキコウレイシャ</t>
    </rPh>
    <rPh sb="9" eb="11">
      <t>イリョウ</t>
    </rPh>
    <rPh sb="11" eb="15">
      <t>コウイキレンゴウ</t>
    </rPh>
    <rPh sb="16" eb="20">
      <t>イッパンカイケイ</t>
    </rPh>
    <phoneticPr fontId="2"/>
  </si>
  <si>
    <t>鹿児島県後期高齢者医療広域連合（特別会計）</t>
    <rPh sb="0" eb="4">
      <t>カゴシマケン</t>
    </rPh>
    <rPh sb="4" eb="9">
      <t>コウキコウレイシャ</t>
    </rPh>
    <rPh sb="9" eb="11">
      <t>イリョウ</t>
    </rPh>
    <rPh sb="11" eb="15">
      <t>コウイキレンゴウ</t>
    </rPh>
    <rPh sb="16" eb="20">
      <t>トクベツカイケイ</t>
    </rPh>
    <phoneticPr fontId="2"/>
  </si>
  <si>
    <t>阿久根市美しい海のまちづくり公社</t>
    <rPh sb="0" eb="4">
      <t>アクネシ</t>
    </rPh>
    <rPh sb="4" eb="5">
      <t>ウツク</t>
    </rPh>
    <rPh sb="7" eb="8">
      <t>ウミ</t>
    </rPh>
    <rPh sb="14" eb="16">
      <t>コウシャ</t>
    </rPh>
    <phoneticPr fontId="2"/>
  </si>
  <si>
    <t>株式会社阿久根食肉流通センター</t>
    <rPh sb="0" eb="4">
      <t>カブシキガイシャ</t>
    </rPh>
    <rPh sb="4" eb="7">
      <t>アクネ</t>
    </rPh>
    <rPh sb="7" eb="9">
      <t>ショクニク</t>
    </rPh>
    <rPh sb="9" eb="11">
      <t>リュウツウ</t>
    </rPh>
    <phoneticPr fontId="2"/>
  </si>
  <si>
    <t>阿久根市土地開発公社</t>
    <rPh sb="0" eb="4">
      <t>アクネシ</t>
    </rPh>
    <rPh sb="4" eb="10">
      <t>トチカイハツコウシャ</t>
    </rPh>
    <phoneticPr fontId="2"/>
  </si>
  <si>
    <t>市有施設整備基金</t>
    <rPh sb="0" eb="8">
      <t>シユウシセツセイビキキン</t>
    </rPh>
    <phoneticPr fontId="5"/>
  </si>
  <si>
    <t>地域振興基金</t>
    <rPh sb="0" eb="6">
      <t>チイキシンコウキキン</t>
    </rPh>
    <phoneticPr fontId="5"/>
  </si>
  <si>
    <t>市民交流施設整備基金</t>
    <rPh sb="0" eb="6">
      <t>シミンコウリュウシセツ</t>
    </rPh>
    <rPh sb="6" eb="10">
      <t>セイビキキン</t>
    </rPh>
    <phoneticPr fontId="5"/>
  </si>
  <si>
    <t>「サンセット牛之浜景勝地」の道の駅整備基金</t>
    <rPh sb="6" eb="9">
      <t>ウシノハマ</t>
    </rPh>
    <rPh sb="9" eb="12">
      <t>ケイショウチ</t>
    </rPh>
    <rPh sb="14" eb="15">
      <t>ミチ</t>
    </rPh>
    <rPh sb="16" eb="17">
      <t>エキ</t>
    </rPh>
    <rPh sb="17" eb="21">
      <t>セイビキキン</t>
    </rPh>
    <phoneticPr fontId="2"/>
  </si>
  <si>
    <t>ふるさと創生基金</t>
    <rPh sb="4" eb="8">
      <t>ソウセイキキン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</si>
</sst>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11CB-4860-8A3F-E3FAA1D782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115823</c:v>
                </c:pt>
                <c:pt idx="1">
                  <c:v>88542</c:v>
                </c:pt>
                <c:pt idx="2">
                  <c:v>85080</c:v>
                </c:pt>
                <c:pt idx="3">
                  <c:v>80137</c:v>
                </c:pt>
                <c:pt idx="4">
                  <c:v>106533</c:v>
                </c:pt>
              </c:numCache>
            </c:numRef>
          </c:val>
          <c:smooth val="0"/>
          <c:extLst>
            <c:ext xmlns:c16="http://schemas.microsoft.com/office/drawing/2014/chart" uri="{C3380CC4-5D6E-409C-BE32-E72D297353CC}">
              <c16:uniqueId val="{00000001-11CB-4860-8A3F-E3FAA1D782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8.91</c:v>
                </c:pt>
                <c:pt idx="1">
                  <c:v>10.73</c:v>
                </c:pt>
                <c:pt idx="2">
                  <c:v>8.0299999999999994</c:v>
                </c:pt>
                <c:pt idx="3">
                  <c:v>8.3800000000000008</c:v>
                </c:pt>
                <c:pt idx="4">
                  <c:v>8.01</c:v>
                </c:pt>
              </c:numCache>
            </c:numRef>
          </c:val>
          <c:extLst>
            <c:ext xmlns:c16="http://schemas.microsoft.com/office/drawing/2014/chart" uri="{C3380CC4-5D6E-409C-BE32-E72D297353CC}">
              <c16:uniqueId val="{00000000-7EE7-4DF2-9B89-641DE4D0F6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31.38</c:v>
                </c:pt>
                <c:pt idx="1">
                  <c:v>30.84</c:v>
                </c:pt>
                <c:pt idx="2">
                  <c:v>31.93</c:v>
                </c:pt>
                <c:pt idx="3">
                  <c:v>32.44</c:v>
                </c:pt>
                <c:pt idx="4">
                  <c:v>30.81</c:v>
                </c:pt>
              </c:numCache>
            </c:numRef>
          </c:val>
          <c:extLst>
            <c:ext xmlns:c16="http://schemas.microsoft.com/office/drawing/2014/chart" uri="{C3380CC4-5D6E-409C-BE32-E72D297353CC}">
              <c16:uniqueId val="{00000001-7EE7-4DF2-9B89-641DE4D0F6A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-1.34</c:v>
                </c:pt>
                <c:pt idx="1">
                  <c:v>5.0199999999999996</c:v>
                </c:pt>
                <c:pt idx="2">
                  <c:v>0.49</c:v>
                </c:pt>
                <c:pt idx="3">
                  <c:v>1.32</c:v>
                </c:pt>
                <c:pt idx="4">
                  <c:v>-1.1499999999999999</c:v>
                </c:pt>
              </c:numCache>
            </c:numRef>
          </c:val>
          <c:smooth val="0"/>
          <c:extLst>
            <c:ext xmlns:c16="http://schemas.microsoft.com/office/drawing/2014/chart" uri="{C3380CC4-5D6E-409C-BE32-E72D297353CC}">
              <c16:uniqueId val="{00000002-7EE7-4DF2-9B89-641DE4D0F6A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1B0-4382-9B9D-B0EEC243EA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B0-4382-9B9D-B0EEC243EA78}"/>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0.06</c:v>
                </c:pt>
                <c:pt idx="2">
                  <c:v>#N/A</c:v>
                </c:pt>
                <c:pt idx="3">
                  <c:v>0.06</c:v>
                </c:pt>
                <c:pt idx="4">
                  <c:v>#N/A</c:v>
                </c:pt>
                <c:pt idx="5">
                  <c:v>0.03</c:v>
                </c:pt>
                <c:pt idx="6">
                  <c:v>#N/A</c:v>
                </c:pt>
                <c:pt idx="7">
                  <c:v>0.01</c:v>
                </c:pt>
                <c:pt idx="8">
                  <c:v>#N/A</c:v>
                </c:pt>
                <c:pt idx="9">
                  <c:v>0</c:v>
                </c:pt>
              </c:numCache>
            </c:numRef>
          </c:val>
          <c:extLst>
            <c:ext xmlns:c16="http://schemas.microsoft.com/office/drawing/2014/chart" uri="{C3380CC4-5D6E-409C-BE32-E72D297353CC}">
              <c16:uniqueId val="{00000002-71B0-4382-9B9D-B0EEC243EA78}"/>
            </c:ext>
          </c:extLst>
        </c:ser>
        <c:ser>
          <c:idx val="3"/>
          <c:order val="3"/>
          <c:tx>
            <c:strRef>
              <c:f>データシート!$A$30</c:f>
              <c:strCache>
                <c:ptCount val="1"/>
                <c:pt idx="0">
                  <c:v>国民健康保険特別会計（直営診療施設勘定）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1B0-4382-9B9D-B0EEC243EA7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71B0-4382-9B9D-B0EEC243EA78}"/>
            </c:ext>
          </c:extLst>
        </c:ser>
        <c:ser>
          <c:idx val="5"/>
          <c:order val="5"/>
          <c:tx>
            <c:strRef>
              <c:f>データシート!$A$32</c:f>
              <c:strCache>
                <c:ptCount val="1"/>
                <c:pt idx="0">
                  <c:v>交通災害共済特別会計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0.02</c:v>
                </c:pt>
                <c:pt idx="6">
                  <c:v>#N/A</c:v>
                </c:pt>
                <c:pt idx="7">
                  <c:v>0.03</c:v>
                </c:pt>
                <c:pt idx="8">
                  <c:v>#N/A</c:v>
                </c:pt>
                <c:pt idx="9">
                  <c:v>0.03</c:v>
                </c:pt>
              </c:numCache>
            </c:numRef>
          </c:val>
          <c:extLst>
            <c:ext xmlns:c16="http://schemas.microsoft.com/office/drawing/2014/chart" uri="{C3380CC4-5D6E-409C-BE32-E72D297353CC}">
              <c16:uniqueId val="{00000005-71B0-4382-9B9D-B0EEC243EA78}"/>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7.0000000000000007E-2</c:v>
                </c:pt>
                <c:pt idx="2">
                  <c:v>#N/A</c:v>
                </c:pt>
                <c:pt idx="3">
                  <c:v>0.35</c:v>
                </c:pt>
                <c:pt idx="4">
                  <c:v>#N/A</c:v>
                </c:pt>
                <c:pt idx="5">
                  <c:v>0.39</c:v>
                </c:pt>
                <c:pt idx="6">
                  <c:v>#N/A</c:v>
                </c:pt>
                <c:pt idx="7">
                  <c:v>0.21</c:v>
                </c:pt>
                <c:pt idx="8">
                  <c:v>#N/A</c:v>
                </c:pt>
                <c:pt idx="9">
                  <c:v>0.27</c:v>
                </c:pt>
              </c:numCache>
            </c:numRef>
          </c:val>
          <c:extLst>
            <c:ext xmlns:c16="http://schemas.microsoft.com/office/drawing/2014/chart" uri="{C3380CC4-5D6E-409C-BE32-E72D297353CC}">
              <c16:uniqueId val="{00000006-71B0-4382-9B9D-B0EEC243EA78}"/>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0.48</c:v>
                </c:pt>
                <c:pt idx="2">
                  <c:v>#N/A</c:v>
                </c:pt>
                <c:pt idx="3">
                  <c:v>1.08</c:v>
                </c:pt>
                <c:pt idx="4">
                  <c:v>#N/A</c:v>
                </c:pt>
                <c:pt idx="5">
                  <c:v>2.39</c:v>
                </c:pt>
                <c:pt idx="6">
                  <c:v>#N/A</c:v>
                </c:pt>
                <c:pt idx="7">
                  <c:v>2.02</c:v>
                </c:pt>
                <c:pt idx="8">
                  <c:v>#N/A</c:v>
                </c:pt>
                <c:pt idx="9">
                  <c:v>1.99</c:v>
                </c:pt>
              </c:numCache>
            </c:numRef>
          </c:val>
          <c:extLst>
            <c:ext xmlns:c16="http://schemas.microsoft.com/office/drawing/2014/chart" uri="{C3380CC4-5D6E-409C-BE32-E72D297353CC}">
              <c16:uniqueId val="{00000007-71B0-4382-9B9D-B0EEC243EA7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8.9</c:v>
                </c:pt>
                <c:pt idx="2">
                  <c:v>#N/A</c:v>
                </c:pt>
                <c:pt idx="3">
                  <c:v>10.73</c:v>
                </c:pt>
                <c:pt idx="4">
                  <c:v>#N/A</c:v>
                </c:pt>
                <c:pt idx="5">
                  <c:v>8.02</c:v>
                </c:pt>
                <c:pt idx="6">
                  <c:v>#N/A</c:v>
                </c:pt>
                <c:pt idx="7">
                  <c:v>8.3699999999999992</c:v>
                </c:pt>
                <c:pt idx="8">
                  <c:v>#N/A</c:v>
                </c:pt>
                <c:pt idx="9">
                  <c:v>8</c:v>
                </c:pt>
              </c:numCache>
            </c:numRef>
          </c:val>
          <c:extLst>
            <c:ext xmlns:c16="http://schemas.microsoft.com/office/drawing/2014/chart" uri="{C3380CC4-5D6E-409C-BE32-E72D297353CC}">
              <c16:uniqueId val="{00000008-71B0-4382-9B9D-B0EEC243EA7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17.34</c:v>
                </c:pt>
                <c:pt idx="2">
                  <c:v>#N/A</c:v>
                </c:pt>
                <c:pt idx="3">
                  <c:v>16.309999999999999</c:v>
                </c:pt>
                <c:pt idx="4">
                  <c:v>#N/A</c:v>
                </c:pt>
                <c:pt idx="5">
                  <c:v>17.579999999999998</c:v>
                </c:pt>
                <c:pt idx="6">
                  <c:v>#N/A</c:v>
                </c:pt>
                <c:pt idx="7">
                  <c:v>18.21</c:v>
                </c:pt>
                <c:pt idx="8">
                  <c:v>#N/A</c:v>
                </c:pt>
                <c:pt idx="9">
                  <c:v>18.53</c:v>
                </c:pt>
              </c:numCache>
            </c:numRef>
          </c:val>
          <c:extLst>
            <c:ext xmlns:c16="http://schemas.microsoft.com/office/drawing/2014/chart" uri="{C3380CC4-5D6E-409C-BE32-E72D297353CC}">
              <c16:uniqueId val="{00000009-71B0-4382-9B9D-B0EEC243EA7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755</c:v>
                </c:pt>
                <c:pt idx="5">
                  <c:v>710</c:v>
                </c:pt>
                <c:pt idx="8">
                  <c:v>732</c:v>
                </c:pt>
                <c:pt idx="11">
                  <c:v>758</c:v>
                </c:pt>
                <c:pt idx="14">
                  <c:v>818</c:v>
                </c:pt>
              </c:numCache>
            </c:numRef>
          </c:val>
          <c:extLst>
            <c:ext xmlns:c16="http://schemas.microsoft.com/office/drawing/2014/chart" uri="{C3380CC4-5D6E-409C-BE32-E72D297353CC}">
              <c16:uniqueId val="{00000000-7BF0-47B1-B66C-D5EAF0C4B0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F0-47B1-B66C-D5EAF0C4B0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2</c:v>
                </c:pt>
                <c:pt idx="6">
                  <c:v>1</c:v>
                </c:pt>
                <c:pt idx="9">
                  <c:v>0</c:v>
                </c:pt>
                <c:pt idx="12">
                  <c:v>0</c:v>
                </c:pt>
              </c:numCache>
            </c:numRef>
          </c:val>
          <c:extLst>
            <c:ext xmlns:c16="http://schemas.microsoft.com/office/drawing/2014/chart" uri="{C3380CC4-5D6E-409C-BE32-E72D297353CC}">
              <c16:uniqueId val="{00000002-7BF0-47B1-B66C-D5EAF0C4B0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c:v>
                </c:pt>
                <c:pt idx="3">
                  <c:v>39</c:v>
                </c:pt>
                <c:pt idx="6">
                  <c:v>35</c:v>
                </c:pt>
                <c:pt idx="9">
                  <c:v>24</c:v>
                </c:pt>
                <c:pt idx="12">
                  <c:v>24</c:v>
                </c:pt>
              </c:numCache>
            </c:numRef>
          </c:val>
          <c:extLst>
            <c:ext xmlns:c16="http://schemas.microsoft.com/office/drawing/2014/chart" uri="{C3380CC4-5D6E-409C-BE32-E72D297353CC}">
              <c16:uniqueId val="{00000003-7BF0-47B1-B66C-D5EAF0C4B0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130</c:v>
                </c:pt>
                <c:pt idx="3">
                  <c:v>96</c:v>
                </c:pt>
                <c:pt idx="6">
                  <c:v>93</c:v>
                </c:pt>
                <c:pt idx="9">
                  <c:v>94</c:v>
                </c:pt>
                <c:pt idx="12">
                  <c:v>85</c:v>
                </c:pt>
              </c:numCache>
            </c:numRef>
          </c:val>
          <c:extLst>
            <c:ext xmlns:c16="http://schemas.microsoft.com/office/drawing/2014/chart" uri="{C3380CC4-5D6E-409C-BE32-E72D297353CC}">
              <c16:uniqueId val="{00000004-7BF0-47B1-B66C-D5EAF0C4B0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F0-47B1-B66C-D5EAF0C4B0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F0-47B1-B66C-D5EAF0C4B0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973</c:v>
                </c:pt>
                <c:pt idx="3">
                  <c:v>1012</c:v>
                </c:pt>
                <c:pt idx="6">
                  <c:v>1014</c:v>
                </c:pt>
                <c:pt idx="9">
                  <c:v>1055</c:v>
                </c:pt>
                <c:pt idx="12">
                  <c:v>1150</c:v>
                </c:pt>
              </c:numCache>
            </c:numRef>
          </c:val>
          <c:extLst>
            <c:ext xmlns:c16="http://schemas.microsoft.com/office/drawing/2014/chart" uri="{C3380CC4-5D6E-409C-BE32-E72D297353CC}">
              <c16:uniqueId val="{00000007-7BF0-47B1-B66C-D5EAF0C4B0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378</c:v>
                </c:pt>
                <c:pt idx="2">
                  <c:v>#N/A</c:v>
                </c:pt>
                <c:pt idx="3">
                  <c:v>#N/A</c:v>
                </c:pt>
                <c:pt idx="4">
                  <c:v>439</c:v>
                </c:pt>
                <c:pt idx="5">
                  <c:v>#N/A</c:v>
                </c:pt>
                <c:pt idx="6">
                  <c:v>#N/A</c:v>
                </c:pt>
                <c:pt idx="7">
                  <c:v>411</c:v>
                </c:pt>
                <c:pt idx="8">
                  <c:v>#N/A</c:v>
                </c:pt>
                <c:pt idx="9">
                  <c:v>#N/A</c:v>
                </c:pt>
                <c:pt idx="10">
                  <c:v>415</c:v>
                </c:pt>
                <c:pt idx="11">
                  <c:v>#N/A</c:v>
                </c:pt>
                <c:pt idx="12">
                  <c:v>#N/A</c:v>
                </c:pt>
                <c:pt idx="13">
                  <c:v>441</c:v>
                </c:pt>
                <c:pt idx="14">
                  <c:v>#N/A</c:v>
                </c:pt>
              </c:numCache>
            </c:numRef>
          </c:val>
          <c:smooth val="0"/>
          <c:extLst>
            <c:ext xmlns:c16="http://schemas.microsoft.com/office/drawing/2014/chart" uri="{C3380CC4-5D6E-409C-BE32-E72D297353CC}">
              <c16:uniqueId val="{00000008-7BF0-47B1-B66C-D5EAF0C4B0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8690</c:v>
                </c:pt>
                <c:pt idx="5">
                  <c:v>8362</c:v>
                </c:pt>
                <c:pt idx="8">
                  <c:v>8205</c:v>
                </c:pt>
                <c:pt idx="11">
                  <c:v>8210</c:v>
                </c:pt>
                <c:pt idx="14">
                  <c:v>8102</c:v>
                </c:pt>
              </c:numCache>
            </c:numRef>
          </c:val>
          <c:extLst>
            <c:ext xmlns:c16="http://schemas.microsoft.com/office/drawing/2014/chart" uri="{C3380CC4-5D6E-409C-BE32-E72D297353CC}">
              <c16:uniqueId val="{00000000-8809-47E0-8BCA-9A6312A8E9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678</c:v>
                </c:pt>
                <c:pt idx="5">
                  <c:v>573</c:v>
                </c:pt>
                <c:pt idx="8">
                  <c:v>568</c:v>
                </c:pt>
                <c:pt idx="11">
                  <c:v>489</c:v>
                </c:pt>
                <c:pt idx="14">
                  <c:v>393</c:v>
                </c:pt>
              </c:numCache>
            </c:numRef>
          </c:val>
          <c:extLst>
            <c:ext xmlns:c16="http://schemas.microsoft.com/office/drawing/2014/chart" uri="{C3380CC4-5D6E-409C-BE32-E72D297353CC}">
              <c16:uniqueId val="{00000001-8809-47E0-8BCA-9A6312A8E9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7274</c:v>
                </c:pt>
                <c:pt idx="5">
                  <c:v>8102</c:v>
                </c:pt>
                <c:pt idx="8">
                  <c:v>8705</c:v>
                </c:pt>
                <c:pt idx="11">
                  <c:v>9240</c:v>
                </c:pt>
                <c:pt idx="14">
                  <c:v>9273</c:v>
                </c:pt>
              </c:numCache>
            </c:numRef>
          </c:val>
          <c:extLst>
            <c:ext xmlns:c16="http://schemas.microsoft.com/office/drawing/2014/chart" uri="{C3380CC4-5D6E-409C-BE32-E72D297353CC}">
              <c16:uniqueId val="{00000002-8809-47E0-8BCA-9A6312A8E9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09-47E0-8BCA-9A6312A8E9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09-47E0-8BCA-9A6312A8E9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09-47E0-8BCA-9A6312A8E9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1162</c:v>
                </c:pt>
                <c:pt idx="3">
                  <c:v>1096</c:v>
                </c:pt>
                <c:pt idx="6">
                  <c:v>1034</c:v>
                </c:pt>
                <c:pt idx="9">
                  <c:v>966</c:v>
                </c:pt>
                <c:pt idx="12">
                  <c:v>1054</c:v>
                </c:pt>
              </c:numCache>
            </c:numRef>
          </c:val>
          <c:extLst>
            <c:ext xmlns:c16="http://schemas.microsoft.com/office/drawing/2014/chart" uri="{C3380CC4-5D6E-409C-BE32-E72D297353CC}">
              <c16:uniqueId val="{00000006-8809-47E0-8BCA-9A6312A8E9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151</c:v>
                </c:pt>
                <c:pt idx="3">
                  <c:v>117</c:v>
                </c:pt>
                <c:pt idx="6">
                  <c:v>88</c:v>
                </c:pt>
                <c:pt idx="9">
                  <c:v>160</c:v>
                </c:pt>
                <c:pt idx="12">
                  <c:v>362</c:v>
                </c:pt>
              </c:numCache>
            </c:numRef>
          </c:val>
          <c:extLst>
            <c:ext xmlns:c16="http://schemas.microsoft.com/office/drawing/2014/chart" uri="{C3380CC4-5D6E-409C-BE32-E72D297353CC}">
              <c16:uniqueId val="{00000007-8809-47E0-8BCA-9A6312A8E9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1153</c:v>
                </c:pt>
                <c:pt idx="3">
                  <c:v>1061</c:v>
                </c:pt>
                <c:pt idx="6">
                  <c:v>974</c:v>
                </c:pt>
                <c:pt idx="9">
                  <c:v>809</c:v>
                </c:pt>
                <c:pt idx="12">
                  <c:v>744</c:v>
                </c:pt>
              </c:numCache>
            </c:numRef>
          </c:val>
          <c:extLst>
            <c:ext xmlns:c16="http://schemas.microsoft.com/office/drawing/2014/chart" uri="{C3380CC4-5D6E-409C-BE32-E72D297353CC}">
              <c16:uniqueId val="{00000008-8809-47E0-8BCA-9A6312A8E9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809-47E0-8BCA-9A6312A8E9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12041</c:v>
                </c:pt>
                <c:pt idx="3">
                  <c:v>12201</c:v>
                </c:pt>
                <c:pt idx="6">
                  <c:v>11652</c:v>
                </c:pt>
                <c:pt idx="9">
                  <c:v>11321</c:v>
                </c:pt>
                <c:pt idx="12">
                  <c:v>11089</c:v>
                </c:pt>
              </c:numCache>
            </c:numRef>
          </c:val>
          <c:extLst>
            <c:ext xmlns:c16="http://schemas.microsoft.com/office/drawing/2014/chart" uri="{C3380CC4-5D6E-409C-BE32-E72D297353CC}">
              <c16:uniqueId val="{0000000A-8809-47E0-8BCA-9A6312A8E9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809-47E0-8BCA-9A6312A8E9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2110</c:v>
                </c:pt>
                <c:pt idx="1">
                  <c:v>2169</c:v>
                </c:pt>
                <c:pt idx="2">
                  <c:v>2104</c:v>
                </c:pt>
              </c:numCache>
            </c:numRef>
          </c:val>
          <c:extLst>
            <c:ext xmlns:c16="http://schemas.microsoft.com/office/drawing/2014/chart" uri="{C3380CC4-5D6E-409C-BE32-E72D297353CC}">
              <c16:uniqueId val="{00000000-2111-4D32-919A-0143525857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1003</c:v>
                </c:pt>
                <c:pt idx="1">
                  <c:v>1028</c:v>
                </c:pt>
                <c:pt idx="2">
                  <c:v>1048</c:v>
                </c:pt>
              </c:numCache>
            </c:numRef>
          </c:val>
          <c:extLst>
            <c:ext xmlns:c16="http://schemas.microsoft.com/office/drawing/2014/chart" uri="{C3380CC4-5D6E-409C-BE32-E72D297353CC}">
              <c16:uniqueId val="{00000001-2111-4D32-919A-0143525857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5026</c:v>
                </c:pt>
                <c:pt idx="1">
                  <c:v>5425</c:v>
                </c:pt>
                <c:pt idx="2">
                  <c:v>5513</c:v>
                </c:pt>
              </c:numCache>
            </c:numRef>
          </c:val>
          <c:extLst>
            <c:ext xmlns:c16="http://schemas.microsoft.com/office/drawing/2014/chart" uri="{C3380CC4-5D6E-409C-BE32-E72D297353CC}">
              <c16:uniqueId val="{00000002-2111-4D32-919A-0143525857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地方債の発行抑制に努めることにより、元利償還金は横ばいで推移しており、また、過疎対策事業債等の交付税措置率の高い有利な地方債を活用していることで、算入公債費等も高い割合を占めている。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大型事業の公債費が増加していくことが見込まれることから、新規・継続事業ともに事業内容の精査・検証を行い、長期的な視点のもと、交付税算入率が高い有利な地方債の活用と計画的な発行を行い、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減債基金のうち、実質公債費率の算定に用いる満期一括償還地方債の償還の財源として積み立てた額はない。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退職手当負担見込額の増加や基準財政需要額算入見込額の減などにより、将来負担比率の分子は約</a:t>
          </a:r>
          <a:r>
            <a:rPr kumimoji="1" lang="en-US" altLang="ja-JP" sz="1400">
              <a:latin typeface="ＭＳ ゴシック" pitchFamily="49" charset="-128"/>
              <a:ea typeface="ＭＳ ゴシック" pitchFamily="49" charset="-128"/>
            </a:rPr>
            <a:t>163</a:t>
          </a:r>
          <a:r>
            <a:rPr kumimoji="1" lang="ja-JP" altLang="en-US" sz="1400">
              <a:latin typeface="ＭＳ ゴシック" pitchFamily="49" charset="-128"/>
              <a:ea typeface="ＭＳ ゴシック" pitchFamily="49" charset="-128"/>
            </a:rPr>
            <a:t>百万円の増となったが、前年度と同様に将来負担比率は算定されなかった。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現在高は減少してきているものの、今後の大型事業等により増加することが見込まれるため、新規・継続事業ともに事業内容の精査・検証を行い、長期的な視点のもと、交付税算入率が高い有利な地方債の活用と計画的な発行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鹿児島県阿久根市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源不足や地域振興のための事業、公共施設の整備等の経費に充てるため基金を取り崩した一方、普通交付税再算定に伴う臨時財政対策債償還基金費を減債金へ積み立てたほか、決算余剰金を公共施設の整備・更新や今後予定している「サンセット牛之浜景勝地」の道の駅の整備に備えた積立、ふるさと納税寄附金の積立などにより、昨年度と比較して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今後、更新を迎える多くの市有施設に対する経費などをはじめとする財政需要に備え、計画的に積立を行い、健全な財政運営に備える。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市有施設整備基金　　：市有施設（設備、備品及び土地を含む。）の整備又は保全</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　　　　：産業や教育の振興、福祉の向上や地域コミュニティの充実等の地域振興のための事業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市民交流施設整備基金：市民交流施設の整備</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市有施設整備基金　　：市有施設の整備に必要な経費の財源に充てるため取崩しを行ったため、前年度比約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　　　　：地域振興に資する事業の財源として取り崩した一方、令和６年度ふるさと納税寄附額が約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524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百万円あり、</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当該年度事業や返礼品等の経費に約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百万円を充て残額を基金に積み立てたことにより、前年度比約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万円の増となった。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市民交流施設整備基金：平成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年度に整備完了した市民交流センターの地方債償還に充てるため取り崩したことにより、前年度比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市有施設整備基金　　：公共施設の老朽化が進んでおり、今後、公共施設の長寿命化改修等が見込まれていることから、それらの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整備に備え、今後も継続して積立を行う。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　　　　：ふるさと納税寄附金を積み立て、地域振興のための事業の原資として活用する。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市民交流施設整備基金：市民交流センター整備のために発行した地方債の償還財源や今後併設を予定している図書館の整備に必要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な経費の財源に充てるため、計画的に取崩しを行う。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人事院勧告に伴う人件費の増や小中学校長寿命化改修工事に係る適債性のない経費の対応を行うため取崩額が増加し、前年度と比較し、基金現在高は約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災害への備えなどのため、過去実績を踏まえ、</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普通交付税再算定により、臨時財政対策債償還基金費を積み立てたことにより、前年度と比較して、約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満期一括償還の市債借入実績はないが、近年の大型事業の実施により依然として地方債残高は</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億円を上回っており、利率上昇や大型事業の実施などにより今後も公債費が増加する見込みであることから、余剰財源の積立を行い、地方債の償還に備える。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18,147
17,892
134.28
14,598,083
13,961,558
546,800
6,827,682
11,089,139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長引く景気低迷による個人住民税の減収や地価下落等に伴う固定資産税の減収などにより、単年度財政力指数及び３か年平均は前年度を下回り、類似団体平均も下回っている。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今後は、行財政改革による歳出抑制を図るとともに、市税の徴収率向上やふるさと納税の推進等を図りながら健全な財政運営に努める。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228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121920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121920</xdr:rowOff>
    </xdr:from>
    <xdr:to>
      <xdr:col>15</xdr:col>
      <xdr:colOff>82550</xdr:colOff>
      <xdr:row>42</xdr:row>
      <xdr:rowOff>121920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97790</xdr:rowOff>
    </xdr:from>
    <xdr:to>
      <xdr:col>11</xdr:col>
      <xdr:colOff>31750</xdr:colOff>
      <xdr:row>42</xdr:row>
      <xdr:rowOff>121920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71120</xdr:rowOff>
    </xdr:from>
    <xdr:to>
      <xdr:col>19</xdr:col>
      <xdr:colOff>184150</xdr:colOff>
      <xdr:row>43</xdr:row>
      <xdr:rowOff>1270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46990</xdr:rowOff>
    </xdr:from>
    <xdr:to>
      <xdr:col>7</xdr:col>
      <xdr:colOff>31750</xdr:colOff>
      <xdr:row>42</xdr:row>
      <xdr:rowOff>148590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133367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交付税等の増により経常一般財源が増加したことに加え、前年度までの「ふるさと納税寄附金を基金に積み立て、次年度以降の各種事業に活用（充当）する」形態から「寄附金の一部を当該年度に係る返礼品等の経費へ充当する」形態へ見直したこと</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による経常的支出に対する臨時的収入の割合の増加</a:t>
          </a:r>
          <a:r>
            <a:rPr kumimoji="1" lang="ja-JP" altLang="en-US" sz="1100">
              <a:latin typeface="ＭＳ Ｐゴシック" panose="020B0600070205080204" pitchFamily="50" charset="-128"/>
              <a:ea typeface="ＭＳ Ｐゴシック" panose="020B0600070205080204" pitchFamily="50" charset="-128"/>
            </a:rPr>
            <a:t>などにより、前年度から</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ポイント減少したものの、依然として県平均を上回り高い水準にある。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引き続き、税源涵養に資する取組の推進等により、地方税をはじめとした自主財源の確保に努め、行財政改革による事務事業の見直しなどによる経常経費の節減を図る。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15059</xdr:rowOff>
    </xdr:from>
    <xdr:to>
      <xdr:col>23</xdr:col>
      <xdr:colOff>133350</xdr:colOff>
      <xdr:row>60</xdr:row>
      <xdr:rowOff>115026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02059"/>
          <a:ext cx="8382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84001</xdr:rowOff>
    </xdr:from>
    <xdr:to>
      <xdr:col>19</xdr:col>
      <xdr:colOff>133350</xdr:colOff>
      <xdr:row>60</xdr:row>
      <xdr:rowOff>115026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710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10704</xdr:rowOff>
    </xdr:from>
    <xdr:to>
      <xdr:col>15</xdr:col>
      <xdr:colOff>82550</xdr:colOff>
      <xdr:row>60</xdr:row>
      <xdr:rowOff>84001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26254"/>
          <a:ext cx="889000" cy="2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10704</xdr:rowOff>
    </xdr:from>
    <xdr:to>
      <xdr:col>11</xdr:col>
      <xdr:colOff>31750</xdr:colOff>
      <xdr:row>59</xdr:row>
      <xdr:rowOff>103777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2625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135709</xdr:rowOff>
    </xdr:from>
    <xdr:to>
      <xdr:col>23</xdr:col>
      <xdr:colOff>184150</xdr:colOff>
      <xdr:row>60</xdr:row>
      <xdr:rowOff>65859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152236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9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64226</xdr:rowOff>
    </xdr:from>
    <xdr:to>
      <xdr:col>19</xdr:col>
      <xdr:colOff>184150</xdr:colOff>
      <xdr:row>60</xdr:row>
      <xdr:rowOff>165826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150603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3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33201</xdr:rowOff>
    </xdr:from>
    <xdr:to>
      <xdr:col>15</xdr:col>
      <xdr:colOff>133350</xdr:colOff>
      <xdr:row>60</xdr:row>
      <xdr:rowOff>134801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119578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131354</xdr:rowOff>
    </xdr:from>
    <xdr:to>
      <xdr:col>11</xdr:col>
      <xdr:colOff>82550</xdr:colOff>
      <xdr:row>59</xdr:row>
      <xdr:rowOff>61504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71681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52977</xdr:rowOff>
    </xdr:from>
    <xdr:to>
      <xdr:col>7</xdr:col>
      <xdr:colOff>31750</xdr:colOff>
      <xdr:row>59</xdr:row>
      <xdr:rowOff>154577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164754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前年度と比較し、物価高騰等に伴う委託料等の増、人事院勧告に伴う職員人件費の増及び会計年度任用職員への勤勉手当の支給開始などにより、人件費・物件費ともに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今後は、物価高騰の状況を見据え、指定管理制度未導入施設への制度導入等を検討し、コスト削減を図る。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39179</xdr:rowOff>
    </xdr:from>
    <xdr:to>
      <xdr:col>23</xdr:col>
      <xdr:colOff>133350</xdr:colOff>
      <xdr:row>81</xdr:row>
      <xdr:rowOff>42895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6629"/>
          <a:ext cx="8382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27673</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5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36382</xdr:rowOff>
    </xdr:from>
    <xdr:to>
      <xdr:col>19</xdr:col>
      <xdr:colOff>133350</xdr:colOff>
      <xdr:row>81</xdr:row>
      <xdr:rowOff>39179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3832"/>
          <a:ext cx="889000" cy="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36382</xdr:rowOff>
    </xdr:from>
    <xdr:to>
      <xdr:col>15</xdr:col>
      <xdr:colOff>82550</xdr:colOff>
      <xdr:row>81</xdr:row>
      <xdr:rowOff>38334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23832"/>
          <a:ext cx="889000" cy="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32843</xdr:rowOff>
    </xdr:from>
    <xdr:to>
      <xdr:col>11</xdr:col>
      <xdr:colOff>31750</xdr:colOff>
      <xdr:row>81</xdr:row>
      <xdr:rowOff>38334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0293"/>
          <a:ext cx="889000" cy="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163545</xdr:rowOff>
    </xdr:from>
    <xdr:to>
      <xdr:col>23</xdr:col>
      <xdr:colOff>184150</xdr:colOff>
      <xdr:row>81</xdr:row>
      <xdr:rowOff>93695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84822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0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159829</xdr:rowOff>
    </xdr:from>
    <xdr:to>
      <xdr:col>19</xdr:col>
      <xdr:colOff>184150</xdr:colOff>
      <xdr:row>81</xdr:row>
      <xdr:rowOff>89979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100156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4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157032</xdr:rowOff>
    </xdr:from>
    <xdr:to>
      <xdr:col>15</xdr:col>
      <xdr:colOff>133350</xdr:colOff>
      <xdr:row>81</xdr:row>
      <xdr:rowOff>87182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97359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158984</xdr:rowOff>
    </xdr:from>
    <xdr:to>
      <xdr:col>11</xdr:col>
      <xdr:colOff>82550</xdr:colOff>
      <xdr:row>81</xdr:row>
      <xdr:rowOff>89134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99311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3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153493</xdr:rowOff>
    </xdr:from>
    <xdr:to>
      <xdr:col>7</xdr:col>
      <xdr:colOff>31750</xdr:colOff>
      <xdr:row>81</xdr:row>
      <xdr:rowOff>83643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93820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独自給与カットを廃止した平成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年度以降、ほぼ横ばいで推移しており、令和６年度においても、前年度と同率であり、全国平均及び類似団体平均のいずれも下回っている。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今後も地方公務員法の趣旨に則り、適切な対応に努める。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64407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294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133350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2947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167821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83</xdr:row>
      <xdr:rowOff>167821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3119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前年度と比較して職員数は５名の増であり、人口減少の影響も重なり、指数は</a:t>
          </a:r>
          <a:r>
            <a:rPr kumimoji="1" lang="en-US" altLang="ja-JP" sz="1300">
              <a:latin typeface="ＭＳ Ｐゴシック" panose="020B0600070205080204" pitchFamily="50" charset="-128"/>
              <a:ea typeface="ＭＳ Ｐゴシック" panose="020B0600070205080204" pitchFamily="50" charset="-128"/>
            </a:rPr>
            <a:t>0.56</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ポイント増加しており、類似団体平均は下回っているものの、全国平均及び県平均を上回っている。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今後も、行財政改革大綱等に基づき、住民サービスの低下を招くことがないよう、適切な定員管理に努める。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129963</xdr:rowOff>
    </xdr:from>
    <xdr:to>
      <xdr:col>81</xdr:col>
      <xdr:colOff>44450</xdr:colOff>
      <xdr:row>61</xdr:row>
      <xdr:rowOff>3556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16963"/>
          <a:ext cx="8382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121920</xdr:rowOff>
    </xdr:from>
    <xdr:to>
      <xdr:col>77</xdr:col>
      <xdr:colOff>44450</xdr:colOff>
      <xdr:row>60</xdr:row>
      <xdr:rowOff>129963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089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88943</xdr:rowOff>
    </xdr:from>
    <xdr:to>
      <xdr:col>72</xdr:col>
      <xdr:colOff>203200</xdr:colOff>
      <xdr:row>60</xdr:row>
      <xdr:rowOff>121920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75943"/>
          <a:ext cx="889000" cy="3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68030</xdr:rowOff>
    </xdr:from>
    <xdr:to>
      <xdr:col>68</xdr:col>
      <xdr:colOff>152400</xdr:colOff>
      <xdr:row>60</xdr:row>
      <xdr:rowOff>88943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55030"/>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140733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5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79163</xdr:rowOff>
    </xdr:from>
    <xdr:to>
      <xdr:col>77</xdr:col>
      <xdr:colOff>95250</xdr:colOff>
      <xdr:row>61</xdr:row>
      <xdr:rowOff>9313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19490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71120</xdr:rowOff>
    </xdr:from>
    <xdr:to>
      <xdr:col>73</xdr:col>
      <xdr:colOff>44450</xdr:colOff>
      <xdr:row>61</xdr:row>
      <xdr:rowOff>1270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11447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38143</xdr:rowOff>
    </xdr:from>
    <xdr:to>
      <xdr:col>68</xdr:col>
      <xdr:colOff>203200</xdr:colOff>
      <xdr:row>60</xdr:row>
      <xdr:rowOff>139743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2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149920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9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17230</xdr:rowOff>
    </xdr:from>
    <xdr:to>
      <xdr:col>64</xdr:col>
      <xdr:colOff>152400</xdr:colOff>
      <xdr:row>60</xdr:row>
      <xdr:rowOff>118830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129007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73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令和３年度から新焼却処分場建設における元利償還が段階的に始まっており、実質公債費比率（３か年平均）は同率となっているものの、実質公債費比率（単年度）は増加している。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類似団体平均より低い水準にあるが、県平均を上回ることから、引き続き、事業内容の精査・検証を行い計画的な地方債発行に努める。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149225</xdr:rowOff>
    </xdr:from>
    <xdr:to>
      <xdr:col>81</xdr:col>
      <xdr:colOff>44450</xdr:colOff>
      <xdr:row>36</xdr:row>
      <xdr:rowOff>149225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214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145203</xdr:rowOff>
    </xdr:from>
    <xdr:to>
      <xdr:col>77</xdr:col>
      <xdr:colOff>44450</xdr:colOff>
      <xdr:row>36</xdr:row>
      <xdr:rowOff>149225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1740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143192</xdr:rowOff>
    </xdr:from>
    <xdr:to>
      <xdr:col>72</xdr:col>
      <xdr:colOff>203200</xdr:colOff>
      <xdr:row>36</xdr:row>
      <xdr:rowOff>145203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15392"/>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139171</xdr:rowOff>
    </xdr:from>
    <xdr:to>
      <xdr:col>68</xdr:col>
      <xdr:colOff>152400</xdr:colOff>
      <xdr:row>36</xdr:row>
      <xdr:rowOff>143192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11371"/>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98425</xdr:rowOff>
    </xdr:from>
    <xdr:to>
      <xdr:col>81</xdr:col>
      <xdr:colOff>95250</xdr:colOff>
      <xdr:row>37</xdr:row>
      <xdr:rowOff>28575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114952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1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98425</xdr:rowOff>
    </xdr:from>
    <xdr:to>
      <xdr:col>77</xdr:col>
      <xdr:colOff>95250</xdr:colOff>
      <xdr:row>37</xdr:row>
      <xdr:rowOff>28575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38752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3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94403</xdr:rowOff>
    </xdr:from>
    <xdr:to>
      <xdr:col>73</xdr:col>
      <xdr:colOff>44450</xdr:colOff>
      <xdr:row>37</xdr:row>
      <xdr:rowOff>24553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34730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3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92392</xdr:rowOff>
    </xdr:from>
    <xdr:to>
      <xdr:col>68</xdr:col>
      <xdr:colOff>203200</xdr:colOff>
      <xdr:row>37</xdr:row>
      <xdr:rowOff>22542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32719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3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88371</xdr:rowOff>
    </xdr:from>
    <xdr:to>
      <xdr:col>64</xdr:col>
      <xdr:colOff>152400</xdr:colOff>
      <xdr:row>37</xdr:row>
      <xdr:rowOff>18521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28698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2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地方債現在高の減少及び充当可能基金の増加により、将来負担額を充当可能財源が上回り、将来負担比率は算定なしとなっている。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今後も、将来の負担軽減のための計画的な地方債発行・基金管理を行い、財政の健全化に努める。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18,147
17,892
134.28
14,598,083
13,961,558
546,800
6,827,682
11,089,139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職員給与改定等により人件費経常経費が増加したことから、前年度と比較し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全国平均、県平均、類似団体平均をいずれも下回っており、今後も引き続き適正な定員・給与管理に努める。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60706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406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37</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46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122428</xdr:rowOff>
    </xdr:from>
    <xdr:to>
      <xdr:col>11</xdr:col>
      <xdr:colOff>9525</xdr:colOff>
      <xdr:row>36</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46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26433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80535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経常経費は、近年の物価高騰に伴う委託料等の増や、ふるさと納税寄附額増に伴うふるさと納税サイト決済手数料等の増により増額となったが、前年度までの「ふるさと納税寄附金を基金に積み立て、次年度以降の事業に活用（充当）する」形態から「寄附金の一部を当該年度に係るふるさと納税サイト決裁手数料当の経費へ充当する」形態へ見直したことに伴い、数値は前年度と比較して</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全国平均、県平均、類似団体平均のいずれも上回っているが、引き続き、事務事業等の見直しにより、経費の抑制を図る。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17</xdr:row>
      <xdr:rowOff>16510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168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16510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08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16</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54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142240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54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扶助費経常経費は、制度改正に伴う児童手当の増に伴い増額したものの、扶助費へ充当する特定財源の比率が増加したことに伴い、前年度と比較して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全国平均、県平均は上回っているものの、類似団体平均を下回っており、今後も適正な資格審査、給付等に努める。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26307</xdr:rowOff>
    </xdr:from>
    <xdr:to>
      <xdr:col>24</xdr:col>
      <xdr:colOff>25400</xdr:colOff>
      <xdr:row>57</xdr:row>
      <xdr:rowOff>102507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989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58</xdr:row>
      <xdr:rowOff>61685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751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124278</xdr:rowOff>
    </xdr:from>
    <xdr:to>
      <xdr:col>15</xdr:col>
      <xdr:colOff>98425</xdr:colOff>
      <xdr:row>58</xdr:row>
      <xdr:rowOff>61685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969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124278</xdr:rowOff>
    </xdr:from>
    <xdr:to>
      <xdr:col>11</xdr:col>
      <xdr:colOff>9525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96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xdr:rowOff>
    </xdr:from>
    <xdr:to>
      <xdr:col>15</xdr:col>
      <xdr:colOff>149225</xdr:colOff>
      <xdr:row>58</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73478</xdr:rowOff>
    </xdr:from>
    <xdr:to>
      <xdr:col>11</xdr:col>
      <xdr:colOff>60325</xdr:colOff>
      <xdr:row>58</xdr:row>
      <xdr:rowOff>3628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維持補修費経常経費及び繰出金経常経費ともに減少したことで、前年度と比較して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県平均、全国平均のいずれをも下回っていることから、公共施設の適正管理の推進に取り組み、経費の平準化に努めるとともに、各会計における独立採算制の原則を堅持しつつ、歳入確保及び経営の合理化・効率化による歳出抑制、財政健全化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95250</xdr:rowOff>
    </xdr:from>
    <xdr:to>
      <xdr:col>82</xdr:col>
      <xdr:colOff>107950</xdr:colOff>
      <xdr:row>59</xdr:row>
      <xdr:rowOff>158750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10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59</xdr:row>
      <xdr:rowOff>158750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61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57150</xdr:rowOff>
    </xdr:from>
    <xdr:to>
      <xdr:col>73</xdr:col>
      <xdr:colOff>180975</xdr:colOff>
      <xdr:row>59</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72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57150</xdr:rowOff>
    </xdr:from>
    <xdr:to>
      <xdr:col>69</xdr:col>
      <xdr:colOff>92075</xdr:colOff>
      <xdr:row>60</xdr:row>
      <xdr:rowOff>88900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727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44450</xdr:rowOff>
    </xdr:from>
    <xdr:to>
      <xdr:col>82</xdr:col>
      <xdr:colOff>158750</xdr:colOff>
      <xdr:row>59</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107950</xdr:rowOff>
    </xdr:from>
    <xdr:to>
      <xdr:col>78</xdr:col>
      <xdr:colOff>120650</xdr:colOff>
      <xdr:row>60</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22877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0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6350</xdr:rowOff>
    </xdr:from>
    <xdr:to>
      <xdr:col>69</xdr:col>
      <xdr:colOff>142875</xdr:colOff>
      <xdr:row>59</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経常経費は、北薩行政事務組合負担金の増やふるさと納税寄附額の増に伴う返礼品等の増などにより増額したが、前年度までの「ふるさと納税寄附金を基金に積み立て、次年度以降の事業に活用（充当）する」形態から「寄附金の一部を当該年度に係る返礼品等の経費へ充当する」形態へ見直したことに伴い、数値は前年度と比較して</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類似団体平均を上回っているものの、全国平均・県平均を下回っていることから、補助事業の精査・見直しを行い、更なる抑制を図る。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37</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8091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37</xdr:row>
      <xdr:rowOff>24130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129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140716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9861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26416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75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新焼却処分場建設等の過疎対策事業債の元利償還が令和３年度から順次開始していることから、公債費経常経費が増加し、充当していた特定財源の割合も減少したこともあり、前年度と比較して</a:t>
          </a:r>
          <a:r>
            <a:rPr kumimoji="1" lang="en-US" altLang="ja-JP" sz="1200" baseline="0">
              <a:latin typeface="ＭＳ Ｐゴシック" panose="020B0600070205080204" pitchFamily="50" charset="-128"/>
              <a:ea typeface="ＭＳ Ｐゴシック" panose="020B0600070205080204" pitchFamily="50" charset="-128"/>
            </a:rPr>
            <a:t>0.6</a:t>
          </a:r>
          <a:r>
            <a:rPr kumimoji="1" lang="ja-JP" altLang="en-US" sz="1200" baseline="0">
              <a:latin typeface="ＭＳ Ｐゴシック" panose="020B0600070205080204" pitchFamily="50" charset="-128"/>
              <a:ea typeface="ＭＳ Ｐゴシック" panose="020B0600070205080204" pitchFamily="50" charset="-128"/>
            </a:rPr>
            <a:t>ポイント増加した。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県平均、類似団体平均を上回っているが全国平均を下回っていることから、今後、予定している大規模事業等による地方債残高の増が想定されるため、新規・継続事業ともに事業内容を精査・検証し、計画的な地方債発行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115570</xdr:rowOff>
    </xdr:from>
    <xdr:to>
      <xdr:col>24</xdr:col>
      <xdr:colOff>25400</xdr:colOff>
      <xdr:row>74</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8028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99077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102235</xdr:rowOff>
    </xdr:from>
    <xdr:to>
      <xdr:col>19</xdr:col>
      <xdr:colOff>187325</xdr:colOff>
      <xdr:row>74</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7895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88900</xdr:rowOff>
    </xdr:from>
    <xdr:to>
      <xdr:col>15</xdr:col>
      <xdr:colOff>98425</xdr:colOff>
      <xdr:row>74</xdr:row>
      <xdr:rowOff>102235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762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88900</xdr:rowOff>
    </xdr:from>
    <xdr:to>
      <xdr:col>11</xdr:col>
      <xdr:colOff>9525</xdr:colOff>
      <xdr:row>74</xdr:row>
      <xdr:rowOff>90805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762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156227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64770</xdr:rowOff>
    </xdr:from>
    <xdr:to>
      <xdr:col>20</xdr:col>
      <xdr:colOff>38100</xdr:colOff>
      <xdr:row>74</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5097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2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51435</xdr:rowOff>
    </xdr:from>
    <xdr:to>
      <xdr:col>15</xdr:col>
      <xdr:colOff>149225</xdr:colOff>
      <xdr:row>74</xdr:row>
      <xdr:rowOff>153035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163212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38100</xdr:rowOff>
    </xdr:from>
    <xdr:to>
      <xdr:col>11</xdr:col>
      <xdr:colOff>60325</xdr:colOff>
      <xdr:row>74</xdr:row>
      <xdr:rowOff>139700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149877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40005</xdr:rowOff>
    </xdr:from>
    <xdr:to>
      <xdr:col>6</xdr:col>
      <xdr:colOff>171450</xdr:colOff>
      <xdr:row>74</xdr:row>
      <xdr:rowOff>141605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151782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49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経常経費総額は、前年度と比較して増加しているが、ふるさと納税に積み立てた基金の活用、寄附金の当該年度に係る返礼品等の経費への充当などにより前年度と比較して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引き続き、事務事業の見直しにより経常経費の削減を図るとともに、地方税の徴収率向上やふるさと納税の推進などの歳入確保により、健全な財政運営に努める。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78</xdr:row>
      <xdr:rowOff>44704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57785"/>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44704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4086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78</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16052"/>
          <a:ext cx="889000" cy="29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77</xdr:row>
      <xdr:rowOff>33274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160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148862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165354</xdr:rowOff>
    </xdr:from>
    <xdr:to>
      <xdr:col>78</xdr:col>
      <xdr:colOff>120650</xdr:colOff>
      <xdr:row>78</xdr:row>
      <xdr:rowOff>95504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80281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138811</xdr:rowOff>
    </xdr:from>
    <xdr:to>
      <xdr:col>29</xdr:col>
      <xdr:colOff>127000</xdr:colOff>
      <xdr:row>17</xdr:row>
      <xdr:rowOff>105721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29636"/>
          <a:ext cx="647700" cy="138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123588</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4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105721</xdr:rowOff>
    </xdr:from>
    <xdr:to>
      <xdr:col>26</xdr:col>
      <xdr:colOff>50800</xdr:colOff>
      <xdr:row>18</xdr:row>
      <xdr:rowOff>40246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67996"/>
          <a:ext cx="698500" cy="105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40246</xdr:rowOff>
    </xdr:from>
    <xdr:to>
      <xdr:col>22</xdr:col>
      <xdr:colOff>114300</xdr:colOff>
      <xdr:row>18</xdr:row>
      <xdr:rowOff>51200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73971"/>
          <a:ext cx="698500" cy="10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51200</xdr:rowOff>
    </xdr:from>
    <xdr:to>
      <xdr:col>18</xdr:col>
      <xdr:colOff>177800</xdr:colOff>
      <xdr:row>18</xdr:row>
      <xdr:rowOff>103397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84925"/>
          <a:ext cx="698500" cy="52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88011</xdr:rowOff>
    </xdr:from>
    <xdr:to>
      <xdr:col>29</xdr:col>
      <xdr:colOff>177800</xdr:colOff>
      <xdr:row>17</xdr:row>
      <xdr:rowOff>18161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78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104538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2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54921</xdr:rowOff>
    </xdr:from>
    <xdr:to>
      <xdr:col>26</xdr:col>
      <xdr:colOff>101600</xdr:colOff>
      <xdr:row>17</xdr:row>
      <xdr:rowOff>156521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17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166698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786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160896</xdr:rowOff>
    </xdr:from>
    <xdr:to>
      <xdr:col>22</xdr:col>
      <xdr:colOff>165100</xdr:colOff>
      <xdr:row>18</xdr:row>
      <xdr:rowOff>91046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2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0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400</xdr:rowOff>
    </xdr:from>
    <xdr:to>
      <xdr:col>19</xdr:col>
      <xdr:colOff>38100</xdr:colOff>
      <xdr:row>18</xdr:row>
      <xdr:rowOff>102000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34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86777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52597</xdr:rowOff>
    </xdr:from>
    <xdr:to>
      <xdr:col>15</xdr:col>
      <xdr:colOff>101600</xdr:colOff>
      <xdr:row>18</xdr:row>
      <xdr:rowOff>154197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86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138974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7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63773</xdr:rowOff>
    </xdr:from>
    <xdr:to>
      <xdr:col>29</xdr:col>
      <xdr:colOff>127000</xdr:colOff>
      <xdr:row>38</xdr:row>
      <xdr:rowOff>70144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31373"/>
          <a:ext cx="647700" cy="6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70144</xdr:rowOff>
    </xdr:from>
    <xdr:to>
      <xdr:col>26</xdr:col>
      <xdr:colOff>50800</xdr:colOff>
      <xdr:row>38</xdr:row>
      <xdr:rowOff>72289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37744"/>
          <a:ext cx="698500" cy="2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69331</xdr:rowOff>
    </xdr:from>
    <xdr:to>
      <xdr:col>22</xdr:col>
      <xdr:colOff>114300</xdr:colOff>
      <xdr:row>38</xdr:row>
      <xdr:rowOff>72289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536931"/>
          <a:ext cx="698500" cy="2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69331</xdr:rowOff>
    </xdr:from>
    <xdr:to>
      <xdr:col>18</xdr:col>
      <xdr:colOff>177800</xdr:colOff>
      <xdr:row>38</xdr:row>
      <xdr:rowOff>81035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36931"/>
          <a:ext cx="698500" cy="11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12973</xdr:rowOff>
    </xdr:from>
    <xdr:to>
      <xdr:col>29</xdr:col>
      <xdr:colOff>177800</xdr:colOff>
      <xdr:row>38</xdr:row>
      <xdr:rowOff>114573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80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327950</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19344</xdr:rowOff>
    </xdr:from>
    <xdr:to>
      <xdr:col>26</xdr:col>
      <xdr:colOff>101600</xdr:colOff>
      <xdr:row>38</xdr:row>
      <xdr:rowOff>120944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86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105721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73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21489</xdr:rowOff>
    </xdr:from>
    <xdr:to>
      <xdr:col>22</xdr:col>
      <xdr:colOff>165100</xdr:colOff>
      <xdr:row>38</xdr:row>
      <xdr:rowOff>123089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8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107866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7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18531</xdr:rowOff>
    </xdr:from>
    <xdr:to>
      <xdr:col>19</xdr:col>
      <xdr:colOff>38100</xdr:colOff>
      <xdr:row>38</xdr:row>
      <xdr:rowOff>120131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86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104908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7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30235</xdr:rowOff>
    </xdr:from>
    <xdr:to>
      <xdr:col>15</xdr:col>
      <xdr:colOff>101600</xdr:colOff>
      <xdr:row>38</xdr:row>
      <xdr:rowOff>131835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97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116612</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8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18,147
17,892
134.28
14,598,083
13,961,558
546,800
6,827,682
11,089,139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143379</xdr:rowOff>
    </xdr:from>
    <xdr:to>
      <xdr:col>24</xdr:col>
      <xdr:colOff>63500</xdr:colOff>
      <xdr:row>37</xdr:row>
      <xdr:rowOff>55869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15579"/>
          <a:ext cx="838200" cy="8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55869</xdr:rowOff>
    </xdr:from>
    <xdr:to>
      <xdr:col>19</xdr:col>
      <xdr:colOff>177800</xdr:colOff>
      <xdr:row>37</xdr:row>
      <xdr:rowOff>87427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99519"/>
          <a:ext cx="889000" cy="3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87427</xdr:rowOff>
    </xdr:from>
    <xdr:to>
      <xdr:col>15</xdr:col>
      <xdr:colOff>50800</xdr:colOff>
      <xdr:row>37</xdr:row>
      <xdr:rowOff>122174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31077"/>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122174</xdr:rowOff>
    </xdr:from>
    <xdr:to>
      <xdr:col>10</xdr:col>
      <xdr:colOff>114300</xdr:colOff>
      <xdr:row>38</xdr:row>
      <xdr:rowOff>14373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65824"/>
          <a:ext cx="889000" cy="6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92579</xdr:rowOff>
    </xdr:from>
    <xdr:to>
      <xdr:col>24</xdr:col>
      <xdr:colOff>114300</xdr:colOff>
      <xdr:row>37</xdr:row>
      <xdr:rowOff>22729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71006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5069</xdr:rowOff>
    </xdr:from>
    <xdr:to>
      <xdr:col>20</xdr:col>
      <xdr:colOff>38100</xdr:colOff>
      <xdr:row>37</xdr:row>
      <xdr:rowOff>106669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97796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36627</xdr:rowOff>
    </xdr:from>
    <xdr:to>
      <xdr:col>15</xdr:col>
      <xdr:colOff>101600</xdr:colOff>
      <xdr:row>37</xdr:row>
      <xdr:rowOff>138227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8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129353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71374</xdr:rowOff>
    </xdr:from>
    <xdr:to>
      <xdr:col>10</xdr:col>
      <xdr:colOff>165100</xdr:colOff>
      <xdr:row>38</xdr:row>
      <xdr:rowOff>1524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164101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0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135023</xdr:rowOff>
    </xdr:from>
    <xdr:to>
      <xdr:col>6</xdr:col>
      <xdr:colOff>38100</xdr:colOff>
      <xdr:row>38</xdr:row>
      <xdr:rowOff>65173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56300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119374</xdr:rowOff>
    </xdr:from>
    <xdr:to>
      <xdr:col>24</xdr:col>
      <xdr:colOff>63500</xdr:colOff>
      <xdr:row>58</xdr:row>
      <xdr:rowOff>119969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3474"/>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119969</xdr:rowOff>
    </xdr:from>
    <xdr:to>
      <xdr:col>19</xdr:col>
      <xdr:colOff>177800</xdr:colOff>
      <xdr:row>58</xdr:row>
      <xdr:rowOff>121314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4069"/>
          <a:ext cx="889000" cy="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118914</xdr:rowOff>
    </xdr:from>
    <xdr:to>
      <xdr:col>15</xdr:col>
      <xdr:colOff>50800</xdr:colOff>
      <xdr:row>58</xdr:row>
      <xdr:rowOff>121314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3014"/>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118914</xdr:rowOff>
    </xdr:from>
    <xdr:to>
      <xdr:col>10</xdr:col>
      <xdr:colOff>114300</xdr:colOff>
      <xdr:row>58</xdr:row>
      <xdr:rowOff>122706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3014"/>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68574</xdr:rowOff>
    </xdr:from>
    <xdr:to>
      <xdr:col>24</xdr:col>
      <xdr:colOff>114300</xdr:colOff>
      <xdr:row>58</xdr:row>
      <xdr:rowOff>170174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69169</xdr:rowOff>
    </xdr:from>
    <xdr:to>
      <xdr:col>20</xdr:col>
      <xdr:colOff>38100</xdr:colOff>
      <xdr:row>58</xdr:row>
      <xdr:rowOff>170769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161896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70514</xdr:rowOff>
    </xdr:from>
    <xdr:to>
      <xdr:col>15</xdr:col>
      <xdr:colOff>101600</xdr:colOff>
      <xdr:row>59</xdr:row>
      <xdr:rowOff>664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163241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68114</xdr:rowOff>
    </xdr:from>
    <xdr:to>
      <xdr:col>10</xdr:col>
      <xdr:colOff>165100</xdr:colOff>
      <xdr:row>58</xdr:row>
      <xdr:rowOff>169714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160841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71906</xdr:rowOff>
    </xdr:from>
    <xdr:to>
      <xdr:col>6</xdr:col>
      <xdr:colOff>38100</xdr:colOff>
      <xdr:row>59</xdr:row>
      <xdr:rowOff>2056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164633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149034</xdr:rowOff>
    </xdr:from>
    <xdr:to>
      <xdr:col>24</xdr:col>
      <xdr:colOff>63500</xdr:colOff>
      <xdr:row>78</xdr:row>
      <xdr:rowOff>149250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22134"/>
          <a:ext cx="8382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144298</xdr:rowOff>
    </xdr:from>
    <xdr:to>
      <xdr:col>19</xdr:col>
      <xdr:colOff>177800</xdr:colOff>
      <xdr:row>78</xdr:row>
      <xdr:rowOff>149034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17398"/>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140906</xdr:rowOff>
    </xdr:from>
    <xdr:to>
      <xdr:col>15</xdr:col>
      <xdr:colOff>50800</xdr:colOff>
      <xdr:row>78</xdr:row>
      <xdr:rowOff>144298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14006"/>
          <a:ext cx="889000" cy="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140906</xdr:rowOff>
    </xdr:from>
    <xdr:to>
      <xdr:col>10</xdr:col>
      <xdr:colOff>114300</xdr:colOff>
      <xdr:row>79</xdr:row>
      <xdr:rowOff>88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14006"/>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98450</xdr:rowOff>
    </xdr:from>
    <xdr:to>
      <xdr:col>24</xdr:col>
      <xdr:colOff>114300</xdr:colOff>
      <xdr:row>79</xdr:row>
      <xdr:rowOff>28600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13377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98234</xdr:rowOff>
    </xdr:from>
    <xdr:to>
      <xdr:col>20</xdr:col>
      <xdr:colOff>38100</xdr:colOff>
      <xdr:row>79</xdr:row>
      <xdr:rowOff>28384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7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19511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93498</xdr:rowOff>
    </xdr:from>
    <xdr:to>
      <xdr:col>15</xdr:col>
      <xdr:colOff>101600</xdr:colOff>
      <xdr:row>79</xdr:row>
      <xdr:rowOff>23648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6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14775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5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90106</xdr:rowOff>
    </xdr:from>
    <xdr:to>
      <xdr:col>10</xdr:col>
      <xdr:colOff>165100</xdr:colOff>
      <xdr:row>79</xdr:row>
      <xdr:rowOff>20256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11383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120738</xdr:rowOff>
    </xdr:from>
    <xdr:to>
      <xdr:col>6</xdr:col>
      <xdr:colOff>38100</xdr:colOff>
      <xdr:row>79</xdr:row>
      <xdr:rowOff>50888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42015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13635</xdr:rowOff>
    </xdr:from>
    <xdr:to>
      <xdr:col>24</xdr:col>
      <xdr:colOff>63500</xdr:colOff>
      <xdr:row>94</xdr:row>
      <xdr:rowOff>14816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29935"/>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14816</xdr:rowOff>
    </xdr:from>
    <xdr:to>
      <xdr:col>19</xdr:col>
      <xdr:colOff>177800</xdr:colOff>
      <xdr:row>94</xdr:row>
      <xdr:rowOff>162530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31116"/>
          <a:ext cx="889000" cy="14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8491</xdr:rowOff>
    </xdr:from>
    <xdr:to>
      <xdr:col>15</xdr:col>
      <xdr:colOff>50800</xdr:colOff>
      <xdr:row>94</xdr:row>
      <xdr:rowOff>162530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124791"/>
          <a:ext cx="889000" cy="15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8491</xdr:rowOff>
    </xdr:from>
    <xdr:to>
      <xdr:col>10</xdr:col>
      <xdr:colOff>114300</xdr:colOff>
      <xdr:row>95</xdr:row>
      <xdr:rowOff>99840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24791"/>
          <a:ext cx="889000" cy="26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134285</xdr:rowOff>
    </xdr:from>
    <xdr:to>
      <xdr:col>24</xdr:col>
      <xdr:colOff>114300</xdr:colOff>
      <xdr:row>94</xdr:row>
      <xdr:rowOff>64435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157162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3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135466</xdr:rowOff>
    </xdr:from>
    <xdr:to>
      <xdr:col>20</xdr:col>
      <xdr:colOff>38100</xdr:colOff>
      <xdr:row>94</xdr:row>
      <xdr:rowOff>65616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8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82143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5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111730</xdr:rowOff>
    </xdr:from>
    <xdr:to>
      <xdr:col>15</xdr:col>
      <xdr:colOff>101600</xdr:colOff>
      <xdr:row>95</xdr:row>
      <xdr:rowOff>41880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58407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0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129141</xdr:rowOff>
    </xdr:from>
    <xdr:to>
      <xdr:col>10</xdr:col>
      <xdr:colOff>165100</xdr:colOff>
      <xdr:row>94</xdr:row>
      <xdr:rowOff>59291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7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75818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4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49040</xdr:rowOff>
    </xdr:from>
    <xdr:to>
      <xdr:col>6</xdr:col>
      <xdr:colOff>38100</xdr:colOff>
      <xdr:row>95</xdr:row>
      <xdr:rowOff>150640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3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167167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1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144837</xdr:rowOff>
    </xdr:from>
    <xdr:to>
      <xdr:col>55</xdr:col>
      <xdr:colOff>0</xdr:colOff>
      <xdr:row>37</xdr:row>
      <xdr:rowOff>156848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88487"/>
          <a:ext cx="838200" cy="1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128482</xdr:rowOff>
    </xdr:from>
    <xdr:to>
      <xdr:col>50</xdr:col>
      <xdr:colOff>114300</xdr:colOff>
      <xdr:row>37</xdr:row>
      <xdr:rowOff>156848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72132"/>
          <a:ext cx="889000" cy="2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128482</xdr:rowOff>
    </xdr:from>
    <xdr:to>
      <xdr:col>45</xdr:col>
      <xdr:colOff>177800</xdr:colOff>
      <xdr:row>38</xdr:row>
      <xdr:rowOff>14577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72132"/>
          <a:ext cx="889000" cy="5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22650</xdr:rowOff>
    </xdr:from>
    <xdr:to>
      <xdr:col>41</xdr:col>
      <xdr:colOff>50800</xdr:colOff>
      <xdr:row>38</xdr:row>
      <xdr:rowOff>14577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94850"/>
          <a:ext cx="889000" cy="33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94037</xdr:rowOff>
    </xdr:from>
    <xdr:to>
      <xdr:col>55</xdr:col>
      <xdr:colOff>50800</xdr:colOff>
      <xdr:row>38</xdr:row>
      <xdr:rowOff>24187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3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72464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1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106048</xdr:rowOff>
    </xdr:from>
    <xdr:to>
      <xdr:col>50</xdr:col>
      <xdr:colOff>165100</xdr:colOff>
      <xdr:row>38</xdr:row>
      <xdr:rowOff>36198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4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27326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4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77682</xdr:rowOff>
    </xdr:from>
    <xdr:to>
      <xdr:col>46</xdr:col>
      <xdr:colOff>38100</xdr:colOff>
      <xdr:row>38</xdr:row>
      <xdr:rowOff>7832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2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170409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1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135227</xdr:rowOff>
    </xdr:from>
    <xdr:to>
      <xdr:col>41</xdr:col>
      <xdr:colOff>101600</xdr:colOff>
      <xdr:row>38</xdr:row>
      <xdr:rowOff>65377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7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56504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7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143300</xdr:rowOff>
    </xdr:from>
    <xdr:to>
      <xdr:col>36</xdr:col>
      <xdr:colOff>165100</xdr:colOff>
      <xdr:row>36</xdr:row>
      <xdr:rowOff>73450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64577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3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166981</xdr:rowOff>
    </xdr:from>
    <xdr:to>
      <xdr:col>55</xdr:col>
      <xdr:colOff>0</xdr:colOff>
      <xdr:row>56</xdr:row>
      <xdr:rowOff>116214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96731"/>
          <a:ext cx="838200" cy="1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93614</xdr:rowOff>
    </xdr:from>
    <xdr:to>
      <xdr:col>50</xdr:col>
      <xdr:colOff>114300</xdr:colOff>
      <xdr:row>56</xdr:row>
      <xdr:rowOff>116214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94814"/>
          <a:ext cx="889000" cy="2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77786</xdr:rowOff>
    </xdr:from>
    <xdr:to>
      <xdr:col>45</xdr:col>
      <xdr:colOff>177800</xdr:colOff>
      <xdr:row>56</xdr:row>
      <xdr:rowOff>93614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78986"/>
          <a:ext cx="889000" cy="1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124507</xdr:rowOff>
    </xdr:from>
    <xdr:to>
      <xdr:col>41</xdr:col>
      <xdr:colOff>50800</xdr:colOff>
      <xdr:row>56</xdr:row>
      <xdr:rowOff>77786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54257"/>
          <a:ext cx="889000" cy="12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116181</xdr:rowOff>
    </xdr:from>
    <xdr:to>
      <xdr:col>55</xdr:col>
      <xdr:colOff>50800</xdr:colOff>
      <xdr:row>56</xdr:row>
      <xdr:rowOff>46331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4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139058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9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65414</xdr:rowOff>
    </xdr:from>
    <xdr:to>
      <xdr:col>50</xdr:col>
      <xdr:colOff>165100</xdr:colOff>
      <xdr:row>56</xdr:row>
      <xdr:rowOff>167014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6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158141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5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42814</xdr:rowOff>
    </xdr:from>
    <xdr:to>
      <xdr:col>46</xdr:col>
      <xdr:colOff>38100</xdr:colOff>
      <xdr:row>56</xdr:row>
      <xdr:rowOff>144414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4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135541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3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26986</xdr:rowOff>
    </xdr:from>
    <xdr:to>
      <xdr:col>41</xdr:col>
      <xdr:colOff>101600</xdr:colOff>
      <xdr:row>56</xdr:row>
      <xdr:rowOff>128586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119713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2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73707</xdr:rowOff>
    </xdr:from>
    <xdr:to>
      <xdr:col>36</xdr:col>
      <xdr:colOff>165100</xdr:colOff>
      <xdr:row>56</xdr:row>
      <xdr:rowOff>3857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0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20384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7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43470</xdr:rowOff>
    </xdr:from>
    <xdr:to>
      <xdr:col>55</xdr:col>
      <xdr:colOff>0</xdr:colOff>
      <xdr:row>78</xdr:row>
      <xdr:rowOff>143075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16570"/>
          <a:ext cx="8382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143075</xdr:rowOff>
    </xdr:from>
    <xdr:to>
      <xdr:col>50</xdr:col>
      <xdr:colOff>114300</xdr:colOff>
      <xdr:row>78</xdr:row>
      <xdr:rowOff>162114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16175"/>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162114</xdr:rowOff>
    </xdr:from>
    <xdr:to>
      <xdr:col>45</xdr:col>
      <xdr:colOff>177800</xdr:colOff>
      <xdr:row>79</xdr:row>
      <xdr:rowOff>34838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35214"/>
          <a:ext cx="889000" cy="4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167111</xdr:rowOff>
    </xdr:from>
    <xdr:to>
      <xdr:col>41</xdr:col>
      <xdr:colOff>50800</xdr:colOff>
      <xdr:row>79</xdr:row>
      <xdr:rowOff>34838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40211"/>
          <a:ext cx="889000" cy="3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164120</xdr:rowOff>
    </xdr:from>
    <xdr:to>
      <xdr:col>55</xdr:col>
      <xdr:colOff>50800</xdr:colOff>
      <xdr:row>78</xdr:row>
      <xdr:rowOff>94270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6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142547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4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92275</xdr:rowOff>
    </xdr:from>
    <xdr:to>
      <xdr:col>50</xdr:col>
      <xdr:colOff>165100</xdr:colOff>
      <xdr:row>79</xdr:row>
      <xdr:rowOff>22425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13552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5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111314</xdr:rowOff>
    </xdr:from>
    <xdr:to>
      <xdr:col>46</xdr:col>
      <xdr:colOff>38100</xdr:colOff>
      <xdr:row>79</xdr:row>
      <xdr:rowOff>41464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8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32591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155488</xdr:rowOff>
    </xdr:from>
    <xdr:to>
      <xdr:col>41</xdr:col>
      <xdr:colOff>101600</xdr:colOff>
      <xdr:row>79</xdr:row>
      <xdr:rowOff>85638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76765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116311</xdr:rowOff>
    </xdr:from>
    <xdr:to>
      <xdr:col>36</xdr:col>
      <xdr:colOff>165100</xdr:colOff>
      <xdr:row>79</xdr:row>
      <xdr:rowOff>46461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8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37588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8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6511</xdr:rowOff>
    </xdr:from>
    <xdr:to>
      <xdr:col>55</xdr:col>
      <xdr:colOff>0</xdr:colOff>
      <xdr:row>96</xdr:row>
      <xdr:rowOff>57330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65711"/>
          <a:ext cx="838200" cy="5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57330</xdr:rowOff>
    </xdr:from>
    <xdr:to>
      <xdr:col>50</xdr:col>
      <xdr:colOff>114300</xdr:colOff>
      <xdr:row>96</xdr:row>
      <xdr:rowOff>88756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16530"/>
          <a:ext cx="889000" cy="3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88756</xdr:rowOff>
    </xdr:from>
    <xdr:to>
      <xdr:col>45</xdr:col>
      <xdr:colOff>177800</xdr:colOff>
      <xdr:row>96</xdr:row>
      <xdr:rowOff>107604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47956"/>
          <a:ext cx="889000" cy="1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166463</xdr:rowOff>
    </xdr:from>
    <xdr:to>
      <xdr:col>41</xdr:col>
      <xdr:colOff>50800</xdr:colOff>
      <xdr:row>96</xdr:row>
      <xdr:rowOff>107604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54213"/>
          <a:ext cx="889000" cy="11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127161</xdr:rowOff>
    </xdr:from>
    <xdr:to>
      <xdr:col>55</xdr:col>
      <xdr:colOff>50800</xdr:colOff>
      <xdr:row>96</xdr:row>
      <xdr:rowOff>57311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150038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6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6530</xdr:rowOff>
    </xdr:from>
    <xdr:to>
      <xdr:col>50</xdr:col>
      <xdr:colOff>165100</xdr:colOff>
      <xdr:row>96</xdr:row>
      <xdr:rowOff>108130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99257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5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37956</xdr:rowOff>
    </xdr:from>
    <xdr:to>
      <xdr:col>46</xdr:col>
      <xdr:colOff>38100</xdr:colOff>
      <xdr:row>96</xdr:row>
      <xdr:rowOff>139556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130683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56804</xdr:rowOff>
    </xdr:from>
    <xdr:to>
      <xdr:col>41</xdr:col>
      <xdr:colOff>101600</xdr:colOff>
      <xdr:row>96</xdr:row>
      <xdr:rowOff>158404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1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149531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0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115663</xdr:rowOff>
    </xdr:from>
    <xdr:to>
      <xdr:col>36</xdr:col>
      <xdr:colOff>165100</xdr:colOff>
      <xdr:row>96</xdr:row>
      <xdr:rowOff>45813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0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62340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7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64732</xdr:rowOff>
    </xdr:from>
    <xdr:to>
      <xdr:col>85</xdr:col>
      <xdr:colOff>127000</xdr:colOff>
      <xdr:row>39</xdr:row>
      <xdr:rowOff>76332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51282"/>
          <a:ext cx="838200" cy="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76332</xdr:rowOff>
    </xdr:from>
    <xdr:to>
      <xdr:col>81</xdr:col>
      <xdr:colOff>50800</xdr:colOff>
      <xdr:row>39</xdr:row>
      <xdr:rowOff>83706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62882"/>
          <a:ext cx="889000" cy="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64458</xdr:rowOff>
    </xdr:from>
    <xdr:to>
      <xdr:col>76</xdr:col>
      <xdr:colOff>114300</xdr:colOff>
      <xdr:row>39</xdr:row>
      <xdr:rowOff>83706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51008"/>
          <a:ext cx="889000" cy="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64458</xdr:rowOff>
    </xdr:from>
    <xdr:to>
      <xdr:col>71</xdr:col>
      <xdr:colOff>177800</xdr:colOff>
      <xdr:row>39</xdr:row>
      <xdr:rowOff>78390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51008"/>
          <a:ext cx="889000" cy="1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13932</xdr:rowOff>
    </xdr:from>
    <xdr:to>
      <xdr:col>85</xdr:col>
      <xdr:colOff>177800</xdr:colOff>
      <xdr:row>39</xdr:row>
      <xdr:rowOff>115532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0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144759</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8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25532</xdr:rowOff>
    </xdr:from>
    <xdr:to>
      <xdr:col>81</xdr:col>
      <xdr:colOff>101600</xdr:colOff>
      <xdr:row>39</xdr:row>
      <xdr:rowOff>127132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1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118259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32906</xdr:rowOff>
    </xdr:from>
    <xdr:to>
      <xdr:col>76</xdr:col>
      <xdr:colOff>165100</xdr:colOff>
      <xdr:row>39</xdr:row>
      <xdr:rowOff>134506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1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125633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13658</xdr:rowOff>
    </xdr:from>
    <xdr:to>
      <xdr:col>72</xdr:col>
      <xdr:colOff>38100</xdr:colOff>
      <xdr:row>39</xdr:row>
      <xdr:rowOff>115258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131785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7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27590</xdr:rowOff>
    </xdr:from>
    <xdr:to>
      <xdr:col>67</xdr:col>
      <xdr:colOff>101600</xdr:colOff>
      <xdr:row>39</xdr:row>
      <xdr:rowOff>129190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120317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0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166270</xdr:rowOff>
    </xdr:from>
    <xdr:to>
      <xdr:col>85</xdr:col>
      <xdr:colOff>127000</xdr:colOff>
      <xdr:row>78</xdr:row>
      <xdr:rowOff>9654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67920"/>
          <a:ext cx="838200" cy="1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160043</xdr:rowOff>
    </xdr:from>
    <xdr:to>
      <xdr:col>81</xdr:col>
      <xdr:colOff>50800</xdr:colOff>
      <xdr:row>78</xdr:row>
      <xdr:rowOff>9654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61693"/>
          <a:ext cx="889000" cy="2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160043</xdr:rowOff>
    </xdr:from>
    <xdr:to>
      <xdr:col>76</xdr:col>
      <xdr:colOff>114300</xdr:colOff>
      <xdr:row>78</xdr:row>
      <xdr:rowOff>7877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61693"/>
          <a:ext cx="889000" cy="1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7877</xdr:rowOff>
    </xdr:from>
    <xdr:to>
      <xdr:col>71</xdr:col>
      <xdr:colOff>177800</xdr:colOff>
      <xdr:row>78</xdr:row>
      <xdr:rowOff>26758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80977"/>
          <a:ext cx="889000" cy="1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115470</xdr:rowOff>
    </xdr:from>
    <xdr:to>
      <xdr:col>85</xdr:col>
      <xdr:colOff>177800</xdr:colOff>
      <xdr:row>78</xdr:row>
      <xdr:rowOff>45620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1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130304</xdr:rowOff>
    </xdr:from>
    <xdr:to>
      <xdr:col>81</xdr:col>
      <xdr:colOff>101600</xdr:colOff>
      <xdr:row>78</xdr:row>
      <xdr:rowOff>60454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3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51581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2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109243</xdr:rowOff>
    </xdr:from>
    <xdr:to>
      <xdr:col>76</xdr:col>
      <xdr:colOff>165100</xdr:colOff>
      <xdr:row>78</xdr:row>
      <xdr:rowOff>39393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1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30520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0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128527</xdr:rowOff>
    </xdr:from>
    <xdr:to>
      <xdr:col>72</xdr:col>
      <xdr:colOff>38100</xdr:colOff>
      <xdr:row>78</xdr:row>
      <xdr:rowOff>58677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3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49804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2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147408</xdr:rowOff>
    </xdr:from>
    <xdr:to>
      <xdr:col>67</xdr:col>
      <xdr:colOff>101600</xdr:colOff>
      <xdr:row>78</xdr:row>
      <xdr:rowOff>77558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4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68685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4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99574</xdr:rowOff>
    </xdr:from>
    <xdr:to>
      <xdr:col>85</xdr:col>
      <xdr:colOff>127000</xdr:colOff>
      <xdr:row>98</xdr:row>
      <xdr:rowOff>101219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01674"/>
          <a:ext cx="8382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94839</xdr:rowOff>
    </xdr:from>
    <xdr:to>
      <xdr:col>81</xdr:col>
      <xdr:colOff>50800</xdr:colOff>
      <xdr:row>98</xdr:row>
      <xdr:rowOff>101219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96939"/>
          <a:ext cx="889000" cy="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85108</xdr:rowOff>
    </xdr:from>
    <xdr:to>
      <xdr:col>76</xdr:col>
      <xdr:colOff>114300</xdr:colOff>
      <xdr:row>98</xdr:row>
      <xdr:rowOff>94839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87208"/>
          <a:ext cx="889000" cy="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85108</xdr:rowOff>
    </xdr:from>
    <xdr:to>
      <xdr:col>71</xdr:col>
      <xdr:colOff>177800</xdr:colOff>
      <xdr:row>98</xdr:row>
      <xdr:rowOff>139657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87208"/>
          <a:ext cx="889000" cy="5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48774</xdr:rowOff>
    </xdr:from>
    <xdr:to>
      <xdr:col>85</xdr:col>
      <xdr:colOff>177800</xdr:colOff>
      <xdr:row>98</xdr:row>
      <xdr:rowOff>150374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5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8151</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3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50419</xdr:rowOff>
    </xdr:from>
    <xdr:to>
      <xdr:col>81</xdr:col>
      <xdr:colOff>101600</xdr:colOff>
      <xdr:row>98</xdr:row>
      <xdr:rowOff>152019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168546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2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44039</xdr:rowOff>
    </xdr:from>
    <xdr:to>
      <xdr:col>76</xdr:col>
      <xdr:colOff>165100</xdr:colOff>
      <xdr:row>98</xdr:row>
      <xdr:rowOff>145639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162166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2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34308</xdr:rowOff>
    </xdr:from>
    <xdr:to>
      <xdr:col>72</xdr:col>
      <xdr:colOff>38100</xdr:colOff>
      <xdr:row>98</xdr:row>
      <xdr:rowOff>135908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3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152435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88857</xdr:rowOff>
    </xdr:from>
    <xdr:to>
      <xdr:col>67</xdr:col>
      <xdr:colOff>101600</xdr:colOff>
      <xdr:row>99</xdr:row>
      <xdr:rowOff>19007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35534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6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104561</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19661"/>
          <a:ext cx="889000" cy="16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104561</xdr:rowOff>
    </xdr:from>
    <xdr:to>
      <xdr:col>107</xdr:col>
      <xdr:colOff>50800</xdr:colOff>
      <xdr:row>39</xdr:row>
      <xdr:rowOff>81962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19661"/>
          <a:ext cx="889000" cy="14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81962</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68512"/>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53761</xdr:rowOff>
    </xdr:from>
    <xdr:to>
      <xdr:col>107</xdr:col>
      <xdr:colOff>101600</xdr:colOff>
      <xdr:row>38</xdr:row>
      <xdr:rowOff>155361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6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4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31162</xdr:rowOff>
    </xdr:from>
    <xdr:to>
      <xdr:col>102</xdr:col>
      <xdr:colOff>165100</xdr:colOff>
      <xdr:row>39</xdr:row>
      <xdr:rowOff>132762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1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123889</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810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32616</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48166"/>
          <a:ext cx="889000" cy="1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32616</xdr:rowOff>
    </xdr:from>
    <xdr:to>
      <xdr:col>102</xdr:col>
      <xdr:colOff>114300</xdr:colOff>
      <xdr:row>59</xdr:row>
      <xdr:rowOff>32928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48166"/>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153266</xdr:rowOff>
    </xdr:from>
    <xdr:to>
      <xdr:col>102</xdr:col>
      <xdr:colOff>165100</xdr:colOff>
      <xdr:row>59</xdr:row>
      <xdr:rowOff>83416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74543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9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153578</xdr:rowOff>
    </xdr:from>
    <xdr:to>
      <xdr:col>98</xdr:col>
      <xdr:colOff>38100</xdr:colOff>
      <xdr:row>59</xdr:row>
      <xdr:rowOff>83728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74855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9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61005</xdr:rowOff>
    </xdr:from>
    <xdr:to>
      <xdr:col>116</xdr:col>
      <xdr:colOff>63500</xdr:colOff>
      <xdr:row>73</xdr:row>
      <xdr:rowOff>83217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576855"/>
          <a:ext cx="8382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83217</xdr:rowOff>
    </xdr:from>
    <xdr:to>
      <xdr:col>111</xdr:col>
      <xdr:colOff>177800</xdr:colOff>
      <xdr:row>73</xdr:row>
      <xdr:rowOff>136747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99067"/>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136747</xdr:rowOff>
    </xdr:from>
    <xdr:to>
      <xdr:col>107</xdr:col>
      <xdr:colOff>50800</xdr:colOff>
      <xdr:row>73</xdr:row>
      <xdr:rowOff>165112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52597"/>
          <a:ext cx="889000" cy="2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102133</xdr:rowOff>
    </xdr:from>
    <xdr:to>
      <xdr:col>102</xdr:col>
      <xdr:colOff>114300</xdr:colOff>
      <xdr:row>73</xdr:row>
      <xdr:rowOff>165112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617983"/>
          <a:ext cx="889000" cy="6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10205</xdr:rowOff>
    </xdr:from>
    <xdr:to>
      <xdr:col>116</xdr:col>
      <xdr:colOff>114300</xdr:colOff>
      <xdr:row>73</xdr:row>
      <xdr:rowOff>111805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33082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37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32417</xdr:rowOff>
    </xdr:from>
    <xdr:to>
      <xdr:col>112</xdr:col>
      <xdr:colOff>38100</xdr:colOff>
      <xdr:row>73</xdr:row>
      <xdr:rowOff>134017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4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150544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85947</xdr:rowOff>
    </xdr:from>
    <xdr:to>
      <xdr:col>107</xdr:col>
      <xdr:colOff>101600</xdr:colOff>
      <xdr:row>74</xdr:row>
      <xdr:rowOff>16097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0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32624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7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114312</xdr:rowOff>
    </xdr:from>
    <xdr:to>
      <xdr:col>102</xdr:col>
      <xdr:colOff>165100</xdr:colOff>
      <xdr:row>74</xdr:row>
      <xdr:rowOff>44462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60989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51333</xdr:rowOff>
    </xdr:from>
    <xdr:to>
      <xdr:col>98</xdr:col>
      <xdr:colOff>38100</xdr:colOff>
      <xdr:row>73</xdr:row>
      <xdr:rowOff>152933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6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169460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4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769,359</a:t>
          </a:r>
          <a:r>
            <a:rPr kumimoji="1" lang="ja-JP" altLang="en-US" sz="1300">
              <a:latin typeface="ＭＳ Ｐゴシック" panose="020B0600070205080204" pitchFamily="50" charset="-128"/>
              <a:ea typeface="ＭＳ Ｐゴシック" panose="020B0600070205080204" pitchFamily="50" charset="-128"/>
            </a:rPr>
            <a:t>円となっており、その中でも、繰出金、扶助費が類似団体と比較し高い傾向にある。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繰出金については、水道事業会計における公債費への交付税措置分を繰り出しており、その額が類似団体と比較し大きいことが推察される。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国民健康保険特別会計繰出金についての法定外繰出金が多いことも推察でき、被保険者の負担を考慮し税率の急激な保険料の上昇が起きないよう配慮しつつも、保険料率の改正等を行い、一般会計負担をなくす取組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扶助費については、市単独事業によるこども医療費助成、保育料無償化に伴う保育施設運営費の負担額が多いことによるものと推察される。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今後は、事業効果の検証等を行い事業費の節減に努める。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18,147
17,892
134.28
14,598,083
13,961,558
546,800
6,827,682
11,089,139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114554</xdr:rowOff>
    </xdr:from>
    <xdr:to>
      <xdr:col>24</xdr:col>
      <xdr:colOff>63500</xdr:colOff>
      <xdr:row>36</xdr:row>
      <xdr:rowOff>100838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5304"/>
          <a:ext cx="8382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100838</xdr:rowOff>
    </xdr:from>
    <xdr:to>
      <xdr:col>19</xdr:col>
      <xdr:colOff>177800</xdr:colOff>
      <xdr:row>36</xdr:row>
      <xdr:rowOff>129222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73038"/>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129222</xdr:rowOff>
    </xdr:from>
    <xdr:to>
      <xdr:col>15</xdr:col>
      <xdr:colOff>50800</xdr:colOff>
      <xdr:row>36</xdr:row>
      <xdr:rowOff>137223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0142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137223</xdr:rowOff>
    </xdr:from>
    <xdr:to>
      <xdr:col>10</xdr:col>
      <xdr:colOff>114300</xdr:colOff>
      <xdr:row>37</xdr:row>
      <xdr:rowOff>35116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09423"/>
          <a:ext cx="889000" cy="6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63754</xdr:rowOff>
    </xdr:from>
    <xdr:to>
      <xdr:col>24</xdr:col>
      <xdr:colOff>114300</xdr:colOff>
      <xdr:row>35</xdr:row>
      <xdr:rowOff>165354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86631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50038</xdr:rowOff>
    </xdr:from>
    <xdr:to>
      <xdr:col>20</xdr:col>
      <xdr:colOff>38100</xdr:colOff>
      <xdr:row>36</xdr:row>
      <xdr:rowOff>151638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168165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9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78422</xdr:rowOff>
    </xdr:from>
    <xdr:to>
      <xdr:col>15</xdr:col>
      <xdr:colOff>101600</xdr:colOff>
      <xdr:row>37</xdr:row>
      <xdr:rowOff>8572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25099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2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86423</xdr:rowOff>
    </xdr:from>
    <xdr:to>
      <xdr:col>10</xdr:col>
      <xdr:colOff>165100</xdr:colOff>
      <xdr:row>37</xdr:row>
      <xdr:rowOff>16573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33100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3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155766</xdr:rowOff>
    </xdr:from>
    <xdr:to>
      <xdr:col>6</xdr:col>
      <xdr:colOff>38100</xdr:colOff>
      <xdr:row>37</xdr:row>
      <xdr:rowOff>85916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102443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0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55801</xdr:rowOff>
    </xdr:from>
    <xdr:to>
      <xdr:col>24</xdr:col>
      <xdr:colOff>63500</xdr:colOff>
      <xdr:row>58</xdr:row>
      <xdr:rowOff>63759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99901"/>
          <a:ext cx="838200" cy="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63759</xdr:rowOff>
    </xdr:from>
    <xdr:to>
      <xdr:col>19</xdr:col>
      <xdr:colOff>177800</xdr:colOff>
      <xdr:row>58</xdr:row>
      <xdr:rowOff>66677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7859"/>
          <a:ext cx="889000" cy="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27559</xdr:rowOff>
    </xdr:from>
    <xdr:to>
      <xdr:col>15</xdr:col>
      <xdr:colOff>50800</xdr:colOff>
      <xdr:row>58</xdr:row>
      <xdr:rowOff>66677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71659"/>
          <a:ext cx="889000" cy="3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138268</xdr:rowOff>
    </xdr:from>
    <xdr:to>
      <xdr:col>10</xdr:col>
      <xdr:colOff>114300</xdr:colOff>
      <xdr:row>58</xdr:row>
      <xdr:rowOff>27559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0918"/>
          <a:ext cx="889000" cy="6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5001</xdr:rowOff>
    </xdr:from>
    <xdr:to>
      <xdr:col>24</xdr:col>
      <xdr:colOff>114300</xdr:colOff>
      <xdr:row>58</xdr:row>
      <xdr:rowOff>106601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12959</xdr:rowOff>
    </xdr:from>
    <xdr:to>
      <xdr:col>20</xdr:col>
      <xdr:colOff>38100</xdr:colOff>
      <xdr:row>58</xdr:row>
      <xdr:rowOff>114559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105686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15877</xdr:rowOff>
    </xdr:from>
    <xdr:to>
      <xdr:col>15</xdr:col>
      <xdr:colOff>101600</xdr:colOff>
      <xdr:row>58</xdr:row>
      <xdr:rowOff>117477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108604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5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148209</xdr:rowOff>
    </xdr:from>
    <xdr:to>
      <xdr:col>10</xdr:col>
      <xdr:colOff>165100</xdr:colOff>
      <xdr:row>58</xdr:row>
      <xdr:rowOff>78359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94886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96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87468</xdr:rowOff>
    </xdr:from>
    <xdr:to>
      <xdr:col>6</xdr:col>
      <xdr:colOff>38100</xdr:colOff>
      <xdr:row>58</xdr:row>
      <xdr:rowOff>17618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8745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5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43652</xdr:rowOff>
    </xdr:from>
    <xdr:to>
      <xdr:col>24</xdr:col>
      <xdr:colOff>63500</xdr:colOff>
      <xdr:row>76</xdr:row>
      <xdr:rowOff>64157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73852"/>
          <a:ext cx="838200" cy="2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64157</xdr:rowOff>
    </xdr:from>
    <xdr:to>
      <xdr:col>19</xdr:col>
      <xdr:colOff>177800</xdr:colOff>
      <xdr:row>76</xdr:row>
      <xdr:rowOff>141639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94357"/>
          <a:ext cx="889000" cy="7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85874</xdr:rowOff>
    </xdr:from>
    <xdr:to>
      <xdr:col>15</xdr:col>
      <xdr:colOff>50800</xdr:colOff>
      <xdr:row>76</xdr:row>
      <xdr:rowOff>141639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16074"/>
          <a:ext cx="889000" cy="5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85874</xdr:rowOff>
    </xdr:from>
    <xdr:to>
      <xdr:col>10</xdr:col>
      <xdr:colOff>114300</xdr:colOff>
      <xdr:row>77</xdr:row>
      <xdr:rowOff>24783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16074"/>
          <a:ext cx="889000" cy="11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164302</xdr:rowOff>
    </xdr:from>
    <xdr:to>
      <xdr:col>24</xdr:col>
      <xdr:colOff>114300</xdr:colOff>
      <xdr:row>76</xdr:row>
      <xdr:rowOff>94452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2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15729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7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13357</xdr:rowOff>
    </xdr:from>
    <xdr:to>
      <xdr:col>20</xdr:col>
      <xdr:colOff>38100</xdr:colOff>
      <xdr:row>76</xdr:row>
      <xdr:rowOff>114957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131484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1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90839</xdr:rowOff>
    </xdr:from>
    <xdr:to>
      <xdr:col>15</xdr:col>
      <xdr:colOff>101600</xdr:colOff>
      <xdr:row>77</xdr:row>
      <xdr:rowOff>20989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37517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9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35074</xdr:rowOff>
    </xdr:from>
    <xdr:to>
      <xdr:col>10</xdr:col>
      <xdr:colOff>165100</xdr:colOff>
      <xdr:row>76</xdr:row>
      <xdr:rowOff>136674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6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153202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4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145433</xdr:rowOff>
    </xdr:from>
    <xdr:to>
      <xdr:col>6</xdr:col>
      <xdr:colOff>38100</xdr:colOff>
      <xdr:row>77</xdr:row>
      <xdr:rowOff>75583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92110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79074</xdr:rowOff>
    </xdr:from>
    <xdr:to>
      <xdr:col>24</xdr:col>
      <xdr:colOff>63500</xdr:colOff>
      <xdr:row>99</xdr:row>
      <xdr:rowOff>82862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2624"/>
          <a:ext cx="8382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82527</xdr:rowOff>
    </xdr:from>
    <xdr:to>
      <xdr:col>19</xdr:col>
      <xdr:colOff>177800</xdr:colOff>
      <xdr:row>99</xdr:row>
      <xdr:rowOff>82862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6077"/>
          <a:ext cx="889000" cy="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81818</xdr:rowOff>
    </xdr:from>
    <xdr:to>
      <xdr:col>15</xdr:col>
      <xdr:colOff>50800</xdr:colOff>
      <xdr:row>99</xdr:row>
      <xdr:rowOff>82527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5368"/>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78084</xdr:rowOff>
    </xdr:from>
    <xdr:to>
      <xdr:col>10</xdr:col>
      <xdr:colOff>114300</xdr:colOff>
      <xdr:row>99</xdr:row>
      <xdr:rowOff>81818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7051634"/>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28274</xdr:rowOff>
    </xdr:from>
    <xdr:to>
      <xdr:col>24</xdr:col>
      <xdr:colOff>114300</xdr:colOff>
      <xdr:row>99</xdr:row>
      <xdr:rowOff>129874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32062</xdr:rowOff>
    </xdr:from>
    <xdr:to>
      <xdr:col>20</xdr:col>
      <xdr:colOff>38100</xdr:colOff>
      <xdr:row>99</xdr:row>
      <xdr:rowOff>133662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124789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31727</xdr:rowOff>
    </xdr:from>
    <xdr:to>
      <xdr:col>15</xdr:col>
      <xdr:colOff>101600</xdr:colOff>
      <xdr:row>99</xdr:row>
      <xdr:rowOff>133327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124454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31018</xdr:rowOff>
    </xdr:from>
    <xdr:to>
      <xdr:col>10</xdr:col>
      <xdr:colOff>165100</xdr:colOff>
      <xdr:row>99</xdr:row>
      <xdr:rowOff>132618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123745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27284</xdr:rowOff>
    </xdr:from>
    <xdr:to>
      <xdr:col>6</xdr:col>
      <xdr:colOff>38100</xdr:colOff>
      <xdr:row>99</xdr:row>
      <xdr:rowOff>128884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145411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51526</xdr:rowOff>
    </xdr:from>
    <xdr:to>
      <xdr:col>55</xdr:col>
      <xdr:colOff>0</xdr:colOff>
      <xdr:row>38</xdr:row>
      <xdr:rowOff>56424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6662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56424</xdr:rowOff>
    </xdr:from>
    <xdr:to>
      <xdr:col>50</xdr:col>
      <xdr:colOff>114300</xdr:colOff>
      <xdr:row>38</xdr:row>
      <xdr:rowOff>61650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71524"/>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61650</xdr:rowOff>
    </xdr:from>
    <xdr:to>
      <xdr:col>45</xdr:col>
      <xdr:colOff>177800</xdr:colOff>
      <xdr:row>38</xdr:row>
      <xdr:rowOff>66222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767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37157</xdr:rowOff>
    </xdr:from>
    <xdr:to>
      <xdr:col>41</xdr:col>
      <xdr:colOff>50800</xdr:colOff>
      <xdr:row>38</xdr:row>
      <xdr:rowOff>66222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52257"/>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726</xdr:rowOff>
    </xdr:from>
    <xdr:to>
      <xdr:col>55</xdr:col>
      <xdr:colOff>50800</xdr:colOff>
      <xdr:row>38</xdr:row>
      <xdr:rowOff>102326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150603</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9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5624</xdr:rowOff>
    </xdr:from>
    <xdr:to>
      <xdr:col>50</xdr:col>
      <xdr:colOff>165100</xdr:colOff>
      <xdr:row>38</xdr:row>
      <xdr:rowOff>107224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2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98351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13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10850</xdr:rowOff>
    </xdr:from>
    <xdr:to>
      <xdr:col>46</xdr:col>
      <xdr:colOff>38100</xdr:colOff>
      <xdr:row>38</xdr:row>
      <xdr:rowOff>112450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103577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18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15422</xdr:rowOff>
    </xdr:from>
    <xdr:to>
      <xdr:col>41</xdr:col>
      <xdr:colOff>101600</xdr:colOff>
      <xdr:row>38</xdr:row>
      <xdr:rowOff>117022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3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108149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23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157807</xdr:rowOff>
    </xdr:from>
    <xdr:to>
      <xdr:col>36</xdr:col>
      <xdr:colOff>165100</xdr:colOff>
      <xdr:row>38</xdr:row>
      <xdr:rowOff>87957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0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104484</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27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86334</xdr:rowOff>
    </xdr:from>
    <xdr:to>
      <xdr:col>55</xdr:col>
      <xdr:colOff>0</xdr:colOff>
      <xdr:row>56</xdr:row>
      <xdr:rowOff>125692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687534"/>
          <a:ext cx="838200" cy="3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168669</xdr:rowOff>
    </xdr:from>
    <xdr:to>
      <xdr:col>50</xdr:col>
      <xdr:colOff>114300</xdr:colOff>
      <xdr:row>56</xdr:row>
      <xdr:rowOff>125692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598419"/>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168669</xdr:rowOff>
    </xdr:from>
    <xdr:to>
      <xdr:col>45</xdr:col>
      <xdr:colOff>177800</xdr:colOff>
      <xdr:row>56</xdr:row>
      <xdr:rowOff>55321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598419"/>
          <a:ext cx="8890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55321</xdr:rowOff>
    </xdr:from>
    <xdr:to>
      <xdr:col>41</xdr:col>
      <xdr:colOff>50800</xdr:colOff>
      <xdr:row>56</xdr:row>
      <xdr:rowOff>135775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656521"/>
          <a:ext cx="889000" cy="8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35534</xdr:rowOff>
    </xdr:from>
    <xdr:to>
      <xdr:col>55</xdr:col>
      <xdr:colOff>50800</xdr:colOff>
      <xdr:row>56</xdr:row>
      <xdr:rowOff>137134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3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13961</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1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74892</xdr:rowOff>
    </xdr:from>
    <xdr:to>
      <xdr:col>50</xdr:col>
      <xdr:colOff>165100</xdr:colOff>
      <xdr:row>57</xdr:row>
      <xdr:rowOff>5042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167619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6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117869</xdr:rowOff>
    </xdr:from>
    <xdr:to>
      <xdr:col>46</xdr:col>
      <xdr:colOff>38100</xdr:colOff>
      <xdr:row>56</xdr:row>
      <xdr:rowOff>48019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4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64546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3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4521</xdr:rowOff>
    </xdr:from>
    <xdr:to>
      <xdr:col>41</xdr:col>
      <xdr:colOff>101600</xdr:colOff>
      <xdr:row>56</xdr:row>
      <xdr:rowOff>106121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0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122648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8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84975</xdr:rowOff>
    </xdr:from>
    <xdr:to>
      <xdr:col>36</xdr:col>
      <xdr:colOff>165100</xdr:colOff>
      <xdr:row>57</xdr:row>
      <xdr:rowOff>15125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8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6252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77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170616</xdr:rowOff>
    </xdr:from>
    <xdr:to>
      <xdr:col>55</xdr:col>
      <xdr:colOff>0</xdr:colOff>
      <xdr:row>78</xdr:row>
      <xdr:rowOff>10843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72266"/>
          <a:ext cx="838200" cy="1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121357</xdr:rowOff>
    </xdr:from>
    <xdr:to>
      <xdr:col>50</xdr:col>
      <xdr:colOff>114300</xdr:colOff>
      <xdr:row>77</xdr:row>
      <xdr:rowOff>170616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23007"/>
          <a:ext cx="889000" cy="4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121357</xdr:rowOff>
    </xdr:from>
    <xdr:to>
      <xdr:col>45</xdr:col>
      <xdr:colOff>177800</xdr:colOff>
      <xdr:row>77</xdr:row>
      <xdr:rowOff>161682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23007"/>
          <a:ext cx="889000" cy="4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133144</xdr:rowOff>
    </xdr:from>
    <xdr:to>
      <xdr:col>41</xdr:col>
      <xdr:colOff>50800</xdr:colOff>
      <xdr:row>77</xdr:row>
      <xdr:rowOff>161682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34794"/>
          <a:ext cx="889000" cy="2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131493</xdr:rowOff>
    </xdr:from>
    <xdr:to>
      <xdr:col>55</xdr:col>
      <xdr:colOff>50800</xdr:colOff>
      <xdr:row>78</xdr:row>
      <xdr:rowOff>61643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90870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2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119816</xdr:rowOff>
    </xdr:from>
    <xdr:to>
      <xdr:col>50</xdr:col>
      <xdr:colOff>165100</xdr:colOff>
      <xdr:row>78</xdr:row>
      <xdr:rowOff>49966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2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66493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9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70557</xdr:rowOff>
    </xdr:from>
    <xdr:to>
      <xdr:col>46</xdr:col>
      <xdr:colOff>38100</xdr:colOff>
      <xdr:row>78</xdr:row>
      <xdr:rowOff>707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7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17234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4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110882</xdr:rowOff>
    </xdr:from>
    <xdr:to>
      <xdr:col>41</xdr:col>
      <xdr:colOff>101600</xdr:colOff>
      <xdr:row>78</xdr:row>
      <xdr:rowOff>41032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1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57559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82344</xdr:rowOff>
    </xdr:from>
    <xdr:to>
      <xdr:col>36</xdr:col>
      <xdr:colOff>165100</xdr:colOff>
      <xdr:row>78</xdr:row>
      <xdr:rowOff>12494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29021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5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74831</xdr:rowOff>
    </xdr:from>
    <xdr:to>
      <xdr:col>55</xdr:col>
      <xdr:colOff>0</xdr:colOff>
      <xdr:row>96</xdr:row>
      <xdr:rowOff>135609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34031"/>
          <a:ext cx="838200" cy="6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26809</xdr:rowOff>
    </xdr:from>
    <xdr:to>
      <xdr:col>50</xdr:col>
      <xdr:colOff>114300</xdr:colOff>
      <xdr:row>96</xdr:row>
      <xdr:rowOff>74831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86009"/>
          <a:ext cx="889000" cy="4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26809</xdr:rowOff>
    </xdr:from>
    <xdr:to>
      <xdr:col>45</xdr:col>
      <xdr:colOff>177800</xdr:colOff>
      <xdr:row>96</xdr:row>
      <xdr:rowOff>132462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486009"/>
          <a:ext cx="889000" cy="10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126722</xdr:rowOff>
    </xdr:from>
    <xdr:to>
      <xdr:col>41</xdr:col>
      <xdr:colOff>50800</xdr:colOff>
      <xdr:row>96</xdr:row>
      <xdr:rowOff>132462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585922"/>
          <a:ext cx="8890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84809</xdr:rowOff>
    </xdr:from>
    <xdr:to>
      <xdr:col>55</xdr:col>
      <xdr:colOff>50800</xdr:colOff>
      <xdr:row>97</xdr:row>
      <xdr:rowOff>14959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4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63236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2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24031</xdr:rowOff>
    </xdr:from>
    <xdr:to>
      <xdr:col>50</xdr:col>
      <xdr:colOff>165100</xdr:colOff>
      <xdr:row>96</xdr:row>
      <xdr:rowOff>125631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8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116758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57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147459</xdr:rowOff>
    </xdr:from>
    <xdr:to>
      <xdr:col>46</xdr:col>
      <xdr:colOff>38100</xdr:colOff>
      <xdr:row>96</xdr:row>
      <xdr:rowOff>77609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3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94136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1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81662</xdr:rowOff>
    </xdr:from>
    <xdr:to>
      <xdr:col>41</xdr:col>
      <xdr:colOff>101600</xdr:colOff>
      <xdr:row>97</xdr:row>
      <xdr:rowOff>11812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2939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3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75922</xdr:rowOff>
    </xdr:from>
    <xdr:to>
      <xdr:col>36</xdr:col>
      <xdr:colOff>165100</xdr:colOff>
      <xdr:row>97</xdr:row>
      <xdr:rowOff>6072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3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168649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104724</xdr:rowOff>
    </xdr:from>
    <xdr:to>
      <xdr:col>85</xdr:col>
      <xdr:colOff>127000</xdr:colOff>
      <xdr:row>37</xdr:row>
      <xdr:rowOff>123855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48374"/>
          <a:ext cx="838200" cy="1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123855</xdr:rowOff>
    </xdr:from>
    <xdr:to>
      <xdr:col>81</xdr:col>
      <xdr:colOff>50800</xdr:colOff>
      <xdr:row>37</xdr:row>
      <xdr:rowOff>147072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67505"/>
          <a:ext cx="889000" cy="2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146444</xdr:rowOff>
    </xdr:from>
    <xdr:to>
      <xdr:col>76</xdr:col>
      <xdr:colOff>114300</xdr:colOff>
      <xdr:row>37</xdr:row>
      <xdr:rowOff>147072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90094"/>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58833</xdr:rowOff>
    </xdr:from>
    <xdr:to>
      <xdr:col>71</xdr:col>
      <xdr:colOff>177800</xdr:colOff>
      <xdr:row>37</xdr:row>
      <xdr:rowOff>146444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02483"/>
          <a:ext cx="889000" cy="8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53924</xdr:rowOff>
    </xdr:from>
    <xdr:to>
      <xdr:col>85</xdr:col>
      <xdr:colOff>177800</xdr:colOff>
      <xdr:row>37</xdr:row>
      <xdr:rowOff>155524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9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32351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7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73055</xdr:rowOff>
    </xdr:from>
    <xdr:to>
      <xdr:col>81</xdr:col>
      <xdr:colOff>101600</xdr:colOff>
      <xdr:row>38</xdr:row>
      <xdr:rowOff>3205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165782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0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96272</xdr:rowOff>
    </xdr:from>
    <xdr:to>
      <xdr:col>76</xdr:col>
      <xdr:colOff>165100</xdr:colOff>
      <xdr:row>38</xdr:row>
      <xdr:rowOff>26422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3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17549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3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95644</xdr:rowOff>
    </xdr:from>
    <xdr:to>
      <xdr:col>72</xdr:col>
      <xdr:colOff>38100</xdr:colOff>
      <xdr:row>38</xdr:row>
      <xdr:rowOff>25794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16921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3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8033</xdr:rowOff>
    </xdr:from>
    <xdr:to>
      <xdr:col>67</xdr:col>
      <xdr:colOff>101600</xdr:colOff>
      <xdr:row>37</xdr:row>
      <xdr:rowOff>109633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5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126160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127226</xdr:rowOff>
    </xdr:from>
    <xdr:to>
      <xdr:col>85</xdr:col>
      <xdr:colOff>127000</xdr:colOff>
      <xdr:row>56</xdr:row>
      <xdr:rowOff>136111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56976"/>
          <a:ext cx="838200" cy="18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136111</xdr:rowOff>
    </xdr:from>
    <xdr:to>
      <xdr:col>81</xdr:col>
      <xdr:colOff>50800</xdr:colOff>
      <xdr:row>57</xdr:row>
      <xdr:rowOff>32882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37311"/>
          <a:ext cx="889000" cy="6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32882</xdr:rowOff>
    </xdr:from>
    <xdr:to>
      <xdr:col>76</xdr:col>
      <xdr:colOff>114300</xdr:colOff>
      <xdr:row>57</xdr:row>
      <xdr:rowOff>97874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805532"/>
          <a:ext cx="889000" cy="6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1923</xdr:rowOff>
    </xdr:from>
    <xdr:to>
      <xdr:col>71</xdr:col>
      <xdr:colOff>177800</xdr:colOff>
      <xdr:row>57</xdr:row>
      <xdr:rowOff>97874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74573"/>
          <a:ext cx="889000" cy="9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76426</xdr:rowOff>
    </xdr:from>
    <xdr:to>
      <xdr:col>85</xdr:col>
      <xdr:colOff>177800</xdr:colOff>
      <xdr:row>56</xdr:row>
      <xdr:rowOff>6576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0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99303</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5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85311</xdr:rowOff>
    </xdr:from>
    <xdr:to>
      <xdr:col>81</xdr:col>
      <xdr:colOff>101600</xdr:colOff>
      <xdr:row>57</xdr:row>
      <xdr:rowOff>15461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6588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153532</xdr:rowOff>
    </xdr:from>
    <xdr:to>
      <xdr:col>76</xdr:col>
      <xdr:colOff>165100</xdr:colOff>
      <xdr:row>57</xdr:row>
      <xdr:rowOff>83682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74809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4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47074</xdr:rowOff>
    </xdr:from>
    <xdr:to>
      <xdr:col>72</xdr:col>
      <xdr:colOff>38100</xdr:colOff>
      <xdr:row>57</xdr:row>
      <xdr:rowOff>148674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139801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122573</xdr:rowOff>
    </xdr:from>
    <xdr:to>
      <xdr:col>67</xdr:col>
      <xdr:colOff>101600</xdr:colOff>
      <xdr:row>57</xdr:row>
      <xdr:rowOff>52723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2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43850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1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64732</xdr:rowOff>
    </xdr:from>
    <xdr:to>
      <xdr:col>85</xdr:col>
      <xdr:colOff>127000</xdr:colOff>
      <xdr:row>79</xdr:row>
      <xdr:rowOff>76332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09282"/>
          <a:ext cx="838200" cy="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76332</xdr:rowOff>
    </xdr:from>
    <xdr:to>
      <xdr:col>81</xdr:col>
      <xdr:colOff>50800</xdr:colOff>
      <xdr:row>79</xdr:row>
      <xdr:rowOff>83707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20882"/>
          <a:ext cx="889000" cy="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64458</xdr:rowOff>
    </xdr:from>
    <xdr:to>
      <xdr:col>76</xdr:col>
      <xdr:colOff>114300</xdr:colOff>
      <xdr:row>79</xdr:row>
      <xdr:rowOff>83707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09008"/>
          <a:ext cx="889000" cy="1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64458</xdr:rowOff>
    </xdr:from>
    <xdr:to>
      <xdr:col>71</xdr:col>
      <xdr:colOff>177800</xdr:colOff>
      <xdr:row>79</xdr:row>
      <xdr:rowOff>78389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09008"/>
          <a:ext cx="889000" cy="1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13932</xdr:rowOff>
    </xdr:from>
    <xdr:to>
      <xdr:col>85</xdr:col>
      <xdr:colOff>177800</xdr:colOff>
      <xdr:row>79</xdr:row>
      <xdr:rowOff>115532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5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144759</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4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25532</xdr:rowOff>
    </xdr:from>
    <xdr:to>
      <xdr:col>81</xdr:col>
      <xdr:colOff>101600</xdr:colOff>
      <xdr:row>79</xdr:row>
      <xdr:rowOff>127132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118259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32907</xdr:rowOff>
    </xdr:from>
    <xdr:to>
      <xdr:col>76</xdr:col>
      <xdr:colOff>165100</xdr:colOff>
      <xdr:row>79</xdr:row>
      <xdr:rowOff>134507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125634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13658</xdr:rowOff>
    </xdr:from>
    <xdr:to>
      <xdr:col>72</xdr:col>
      <xdr:colOff>38100</xdr:colOff>
      <xdr:row>79</xdr:row>
      <xdr:rowOff>115258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5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131785</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33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27589</xdr:rowOff>
    </xdr:from>
    <xdr:to>
      <xdr:col>67</xdr:col>
      <xdr:colOff>101600</xdr:colOff>
      <xdr:row>79</xdr:row>
      <xdr:rowOff>129189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120316</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6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166270</xdr:rowOff>
    </xdr:from>
    <xdr:to>
      <xdr:col>85</xdr:col>
      <xdr:colOff>127000</xdr:colOff>
      <xdr:row>98</xdr:row>
      <xdr:rowOff>9654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96920"/>
          <a:ext cx="838200" cy="1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160043</xdr:rowOff>
    </xdr:from>
    <xdr:to>
      <xdr:col>81</xdr:col>
      <xdr:colOff>50800</xdr:colOff>
      <xdr:row>98</xdr:row>
      <xdr:rowOff>9654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90693"/>
          <a:ext cx="889000" cy="2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160043</xdr:rowOff>
    </xdr:from>
    <xdr:to>
      <xdr:col>76</xdr:col>
      <xdr:colOff>114300</xdr:colOff>
      <xdr:row>98</xdr:row>
      <xdr:rowOff>7877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90693"/>
          <a:ext cx="889000" cy="1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7877</xdr:rowOff>
    </xdr:from>
    <xdr:to>
      <xdr:col>71</xdr:col>
      <xdr:colOff>177800</xdr:colOff>
      <xdr:row>98</xdr:row>
      <xdr:rowOff>26758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809977"/>
          <a:ext cx="889000" cy="1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115470</xdr:rowOff>
    </xdr:from>
    <xdr:to>
      <xdr:col>85</xdr:col>
      <xdr:colOff>177800</xdr:colOff>
      <xdr:row>98</xdr:row>
      <xdr:rowOff>45620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130304</xdr:rowOff>
    </xdr:from>
    <xdr:to>
      <xdr:col>81</xdr:col>
      <xdr:colOff>101600</xdr:colOff>
      <xdr:row>98</xdr:row>
      <xdr:rowOff>60454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6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51581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5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109243</xdr:rowOff>
    </xdr:from>
    <xdr:to>
      <xdr:col>76</xdr:col>
      <xdr:colOff>165100</xdr:colOff>
      <xdr:row>98</xdr:row>
      <xdr:rowOff>39393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3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30520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128527</xdr:rowOff>
    </xdr:from>
    <xdr:to>
      <xdr:col>72</xdr:col>
      <xdr:colOff>38100</xdr:colOff>
      <xdr:row>98</xdr:row>
      <xdr:rowOff>58677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5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49804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5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147408</xdr:rowOff>
    </xdr:from>
    <xdr:to>
      <xdr:col>67</xdr:col>
      <xdr:colOff>101600</xdr:colOff>
      <xdr:row>98</xdr:row>
      <xdr:rowOff>77558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7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68685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7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議会費が住民一人当たり</a:t>
          </a:r>
          <a:r>
            <a:rPr kumimoji="1" lang="en-US" altLang="ja-JP" sz="1300">
              <a:latin typeface="ＭＳ Ｐゴシック" panose="020B0600070205080204" pitchFamily="50" charset="-128"/>
              <a:ea typeface="ＭＳ Ｐゴシック" panose="020B0600070205080204" pitchFamily="50" charset="-128"/>
            </a:rPr>
            <a:t>7,232</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これは、本市は未合併団体であることから他の団体と比較し、議員数が多いためであると推察される。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また、民生費が住民一人当たり</a:t>
          </a:r>
          <a:r>
            <a:rPr kumimoji="1" lang="en-US" altLang="ja-JP" sz="1300">
              <a:latin typeface="ＭＳ Ｐゴシック" panose="020B0600070205080204" pitchFamily="50" charset="-128"/>
              <a:ea typeface="ＭＳ Ｐゴシック" panose="020B0600070205080204" pitchFamily="50" charset="-128"/>
            </a:rPr>
            <a:t>274,411</a:t>
          </a:r>
          <a:r>
            <a:rPr kumimoji="1" lang="ja-JP" altLang="en-US" sz="1300">
              <a:latin typeface="ＭＳ Ｐゴシック" panose="020B0600070205080204" pitchFamily="50" charset="-128"/>
              <a:ea typeface="ＭＳ Ｐゴシック" panose="020B0600070205080204" pitchFamily="50" charset="-128"/>
            </a:rPr>
            <a:t>円となっており、類似団体に比べ高止まりしている。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これは、市単独事業によるこども医療費助成、保育料無償化などの影響によるものと推察される。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歳入歳出ともに増加したが、トラック問題等に起因する物流の鈍化による工事等の遅れ、災害復旧に伴う繰越事業の増加により、翌年に繰り越すべき財源が増加したことから、実質収支額は</a:t>
          </a:r>
          <a:r>
            <a:rPr kumimoji="1" lang="en-US" altLang="ja-JP" sz="1200">
              <a:latin typeface="ＭＳ ゴシック" pitchFamily="49" charset="-128"/>
              <a:ea typeface="ＭＳ ゴシック" pitchFamily="49" charset="-128"/>
            </a:rPr>
            <a:t>0.37</a:t>
          </a:r>
          <a:r>
            <a:rPr kumimoji="1" lang="ja-JP" altLang="en-US" sz="1200">
              <a:latin typeface="ＭＳ ゴシック" pitchFamily="49" charset="-128"/>
              <a:ea typeface="ＭＳ ゴシック" pitchFamily="49" charset="-128"/>
            </a:rPr>
            <a:t>ポイントの減となった。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また、人事院勧告に伴う人件費の増や小中学校長寿命化改修工事に伴う適債性のない経費等に対応するため、財政調整基金の取り崩し額が増えたことから、財政調整基金残高は</a:t>
          </a:r>
          <a:r>
            <a:rPr kumimoji="1" lang="en-US" altLang="ja-JP" sz="1200">
              <a:latin typeface="ＭＳ ゴシック" pitchFamily="49" charset="-128"/>
              <a:ea typeface="ＭＳ ゴシック" pitchFamily="49" charset="-128"/>
            </a:rPr>
            <a:t>1.63</a:t>
          </a:r>
          <a:r>
            <a:rPr kumimoji="1" lang="ja-JP" altLang="en-US" sz="1200">
              <a:latin typeface="ＭＳ ゴシック" pitchFamily="49" charset="-128"/>
              <a:ea typeface="ＭＳ ゴシック" pitchFamily="49" charset="-128"/>
            </a:rPr>
            <a:t>ポイントの減となった。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災害等への備えとして、可能な限り基金残高の確保を図るとともに、事務事業の見直し等を行い、健全な財政運営に努める。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全会計において黒字で推移しており、連結実質赤字額は発生していないが、各特別会計の財政運営は厳しく、一般会計からの繰入が必要な状況である。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独立採算制の原則を堅持しつつ、歳入確保や経営の合理化、効率化による歳出抑制に努め、健全財政の維持を図る。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AY9" sqref="AY9:BM9"/>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14598083</v>
      </c>
      <c r="BO4" s="358"/>
      <c r="BP4" s="358"/>
      <c r="BQ4" s="358"/>
      <c r="BR4" s="358"/>
      <c r="BS4" s="358"/>
      <c r="BT4" s="358"/>
      <c r="BU4" s="359"/>
      <c r="BV4" s="357">
        <v>13863685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v>
      </c>
      <c r="CU4" s="364"/>
      <c r="CV4" s="364"/>
      <c r="CW4" s="364"/>
      <c r="CX4" s="364"/>
      <c r="CY4" s="364"/>
      <c r="CZ4" s="364"/>
      <c r="DA4" s="365"/>
      <c r="DB4" s="363">
        <v>8.4</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13961558</v>
      </c>
      <c r="BO5" s="395"/>
      <c r="BP5" s="395"/>
      <c r="BQ5" s="395"/>
      <c r="BR5" s="395"/>
      <c r="BS5" s="395"/>
      <c r="BT5" s="395"/>
      <c r="BU5" s="396"/>
      <c r="BV5" s="394">
        <v>13287302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90.7</v>
      </c>
      <c r="CU5" s="392"/>
      <c r="CV5" s="392"/>
      <c r="CW5" s="392"/>
      <c r="CX5" s="392"/>
      <c r="CY5" s="392"/>
      <c r="CZ5" s="392"/>
      <c r="DA5" s="393"/>
      <c r="DB5" s="391">
        <v>93.6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636525</v>
      </c>
      <c r="BO6" s="395"/>
      <c r="BP6" s="395"/>
      <c r="BQ6" s="395"/>
      <c r="BR6" s="395"/>
      <c r="BS6" s="395"/>
      <c r="BT6" s="395"/>
      <c r="BU6" s="396"/>
      <c r="BV6" s="394">
        <v>576383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90.9</v>
      </c>
      <c r="CU6" s="432"/>
      <c r="CV6" s="432"/>
      <c r="CW6" s="432"/>
      <c r="CX6" s="432"/>
      <c r="CY6" s="432"/>
      <c r="CZ6" s="432"/>
      <c r="DA6" s="433"/>
      <c r="DB6" s="431">
        <v>94.1</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89725</v>
      </c>
      <c r="BO7" s="395"/>
      <c r="BP7" s="395"/>
      <c r="BQ7" s="395"/>
      <c r="BR7" s="395"/>
      <c r="BS7" s="395"/>
      <c r="BT7" s="395"/>
      <c r="BU7" s="396"/>
      <c r="BV7" s="394">
        <v>16279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6827682</v>
      </c>
      <c r="CU7" s="395"/>
      <c r="CV7" s="395"/>
      <c r="CW7" s="395"/>
      <c r="CX7" s="395"/>
      <c r="CY7" s="395"/>
      <c r="CZ7" s="395"/>
      <c r="DA7" s="396"/>
      <c r="DB7" s="394">
        <v>6684183</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546800</v>
      </c>
      <c r="BO8" s="395"/>
      <c r="BP8" s="395"/>
      <c r="BQ8" s="395"/>
      <c r="BR8" s="395"/>
      <c r="BS8" s="395"/>
      <c r="BT8" s="395"/>
      <c r="BU8" s="396"/>
      <c r="BV8" s="394">
        <v>560104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0.35</v>
      </c>
      <c r="CU8" s="435"/>
      <c r="CV8" s="435"/>
      <c r="CW8" s="435"/>
      <c r="CX8" s="435"/>
      <c r="CY8" s="435"/>
      <c r="CZ8" s="435"/>
      <c r="DA8" s="436"/>
      <c r="DB8" s="434">
        <v>0.36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19270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-13304</v>
      </c>
      <c r="BO9" s="395"/>
      <c r="BP9" s="395"/>
      <c r="BQ9" s="395"/>
      <c r="BR9" s="395"/>
      <c r="BS9" s="395"/>
      <c r="BT9" s="395"/>
      <c r="BU9" s="396"/>
      <c r="BV9" s="394">
        <v>29457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11.9</v>
      </c>
      <c r="CU9" s="392"/>
      <c r="CV9" s="392"/>
      <c r="CW9" s="392"/>
      <c r="CX9" s="392"/>
      <c r="CY9" s="392"/>
      <c r="CZ9" s="392"/>
      <c r="DA9" s="393"/>
      <c r="DB9" s="391">
        <v>11.5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21198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287382</v>
      </c>
      <c r="BO10" s="395"/>
      <c r="BP10" s="395"/>
      <c r="BQ10" s="395"/>
      <c r="BR10" s="395"/>
      <c r="BS10" s="395"/>
      <c r="BT10" s="395"/>
      <c r="BU10" s="396"/>
      <c r="BV10" s="394">
        <v>269614</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18147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352509</v>
      </c>
      <c r="BO12" s="395"/>
      <c r="BP12" s="395"/>
      <c r="BQ12" s="395"/>
      <c r="BR12" s="395"/>
      <c r="BS12" s="395"/>
      <c r="BT12" s="395"/>
      <c r="BU12" s="396"/>
      <c r="BV12" s="394">
        <v>211065</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17892</v>
      </c>
      <c r="S13" s="479"/>
      <c r="T13" s="479"/>
      <c r="U13" s="479"/>
      <c r="V13" s="480"/>
      <c r="W13" s="410" t="s">
        <v>131</v>
      </c>
      <c r="X13" s="411"/>
      <c r="Y13" s="411"/>
      <c r="Z13" s="411"/>
      <c r="AA13" s="411"/>
      <c r="AB13" s="401"/>
      <c r="AC13" s="445">
        <v>1151</v>
      </c>
      <c r="AD13" s="446"/>
      <c r="AE13" s="446"/>
      <c r="AF13" s="446"/>
      <c r="AG13" s="488"/>
      <c r="AH13" s="445">
        <v>1421</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-78431</v>
      </c>
      <c r="BO13" s="395"/>
      <c r="BP13" s="395"/>
      <c r="BQ13" s="395"/>
      <c r="BR13" s="395"/>
      <c r="BS13" s="395"/>
      <c r="BT13" s="395"/>
      <c r="BU13" s="396"/>
      <c r="BV13" s="394">
        <v>88006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v>
      </c>
      <c r="CU13" s="392"/>
      <c r="CV13" s="392"/>
      <c r="CW13" s="392"/>
      <c r="CX13" s="392"/>
      <c r="CY13" s="392"/>
      <c r="CZ13" s="392"/>
      <c r="DA13" s="393"/>
      <c r="DB13" s="391">
        <v>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18538</v>
      </c>
      <c r="S14" s="479"/>
      <c r="T14" s="479"/>
      <c r="U14" s="479"/>
      <c r="V14" s="480"/>
      <c r="W14" s="384"/>
      <c r="X14" s="385"/>
      <c r="Y14" s="385"/>
      <c r="Z14" s="385"/>
      <c r="AA14" s="385"/>
      <c r="AB14" s="374"/>
      <c r="AC14" s="481">
        <v>13.1</v>
      </c>
      <c r="AD14" s="482"/>
      <c r="AE14" s="482"/>
      <c r="AF14" s="482"/>
      <c r="AG14" s="483"/>
      <c r="AH14" s="481">
        <v>14.4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18327</v>
      </c>
      <c r="S15" s="479"/>
      <c r="T15" s="479"/>
      <c r="U15" s="479"/>
      <c r="V15" s="480"/>
      <c r="W15" s="410" t="s">
        <v>137</v>
      </c>
      <c r="X15" s="411"/>
      <c r="Y15" s="411"/>
      <c r="Z15" s="411"/>
      <c r="AA15" s="411"/>
      <c r="AB15" s="401"/>
      <c r="AC15" s="445">
        <v>2241</v>
      </c>
      <c r="AD15" s="446"/>
      <c r="AE15" s="446"/>
      <c r="AF15" s="446"/>
      <c r="AG15" s="488"/>
      <c r="AH15" s="445">
        <v>2573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2142002</v>
      </c>
      <c r="BO15" s="358"/>
      <c r="BP15" s="358"/>
      <c r="BQ15" s="358"/>
      <c r="BR15" s="358"/>
      <c r="BS15" s="358"/>
      <c r="BT15" s="358"/>
      <c r="BU15" s="359"/>
      <c r="BV15" s="357">
        <v>2173930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25.5</v>
      </c>
      <c r="AD16" s="482"/>
      <c r="AE16" s="482"/>
      <c r="AF16" s="482"/>
      <c r="AG16" s="483"/>
      <c r="AH16" s="481">
        <v>26.1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6271920</v>
      </c>
      <c r="BO16" s="395"/>
      <c r="BP16" s="395"/>
      <c r="BQ16" s="395"/>
      <c r="BR16" s="395"/>
      <c r="BS16" s="395"/>
      <c r="BT16" s="395"/>
      <c r="BU16" s="396"/>
      <c r="BV16" s="394">
        <v>6063482</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5403</v>
      </c>
      <c r="AD17" s="446"/>
      <c r="AE17" s="446"/>
      <c r="AF17" s="446"/>
      <c r="AG17" s="488"/>
      <c r="AH17" s="445">
        <v>5868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2680014</v>
      </c>
      <c r="BO17" s="395"/>
      <c r="BP17" s="395"/>
      <c r="BQ17" s="395"/>
      <c r="BR17" s="395"/>
      <c r="BS17" s="395"/>
      <c r="BT17" s="395"/>
      <c r="BU17" s="396"/>
      <c r="BV17" s="394">
        <v>2724301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134.28</v>
      </c>
      <c r="M18" s="518"/>
      <c r="N18" s="518"/>
      <c r="O18" s="518"/>
      <c r="P18" s="518"/>
      <c r="Q18" s="518"/>
      <c r="R18" s="519"/>
      <c r="S18" s="519"/>
      <c r="T18" s="519"/>
      <c r="U18" s="519"/>
      <c r="V18" s="520"/>
      <c r="W18" s="412"/>
      <c r="X18" s="413"/>
      <c r="Y18" s="413"/>
      <c r="Z18" s="413"/>
      <c r="AA18" s="413"/>
      <c r="AB18" s="404"/>
      <c r="AC18" s="521">
        <v>61.4</v>
      </c>
      <c r="AD18" s="522"/>
      <c r="AE18" s="522"/>
      <c r="AF18" s="522"/>
      <c r="AG18" s="523"/>
      <c r="AH18" s="521">
        <v>59.5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6237504</v>
      </c>
      <c r="BO18" s="395"/>
      <c r="BP18" s="395"/>
      <c r="BQ18" s="395"/>
      <c r="BR18" s="395"/>
      <c r="BS18" s="395"/>
      <c r="BT18" s="395"/>
      <c r="BU18" s="396"/>
      <c r="BV18" s="394">
        <v>6250656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144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9207724</v>
      </c>
      <c r="BO19" s="395"/>
      <c r="BP19" s="395"/>
      <c r="BQ19" s="395"/>
      <c r="BR19" s="395"/>
      <c r="BS19" s="395"/>
      <c r="BT19" s="395"/>
      <c r="BU19" s="396"/>
      <c r="BV19" s="394">
        <v>8966311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8617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11089139</v>
      </c>
      <c r="BO22" s="358"/>
      <c r="BP22" s="358"/>
      <c r="BQ22" s="358"/>
      <c r="BR22" s="358"/>
      <c r="BS22" s="358"/>
      <c r="BT22" s="358"/>
      <c r="BU22" s="359"/>
      <c r="BV22" s="357">
        <v>11321206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10366690</v>
      </c>
      <c r="BO23" s="395"/>
      <c r="BP23" s="395"/>
      <c r="BQ23" s="395"/>
      <c r="BR23" s="395"/>
      <c r="BS23" s="395"/>
      <c r="BT23" s="395"/>
      <c r="BU23" s="396"/>
      <c r="BV23" s="394">
        <v>10564521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8000</v>
      </c>
      <c r="R24" s="446"/>
      <c r="S24" s="446"/>
      <c r="T24" s="446"/>
      <c r="U24" s="446"/>
      <c r="V24" s="488"/>
      <c r="W24" s="540"/>
      <c r="X24" s="541"/>
      <c r="Y24" s="542"/>
      <c r="Z24" s="444" t="s">
        <v>162</v>
      </c>
      <c r="AA24" s="424"/>
      <c r="AB24" s="424"/>
      <c r="AC24" s="424"/>
      <c r="AD24" s="424"/>
      <c r="AE24" s="424"/>
      <c r="AF24" s="424"/>
      <c r="AG24" s="425"/>
      <c r="AH24" s="445">
        <v>192</v>
      </c>
      <c r="AI24" s="446"/>
      <c r="AJ24" s="446"/>
      <c r="AK24" s="446"/>
      <c r="AL24" s="488"/>
      <c r="AM24" s="445">
        <v>557376</v>
      </c>
      <c r="AN24" s="446"/>
      <c r="AO24" s="446"/>
      <c r="AP24" s="446"/>
      <c r="AQ24" s="446"/>
      <c r="AR24" s="488"/>
      <c r="AS24" s="445">
        <v>2903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8218261</v>
      </c>
      <c r="BO24" s="395"/>
      <c r="BP24" s="395"/>
      <c r="BQ24" s="395"/>
      <c r="BR24" s="395"/>
      <c r="BS24" s="395"/>
      <c r="BT24" s="395"/>
      <c r="BU24" s="396"/>
      <c r="BV24" s="394">
        <v>8126599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6340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979300</v>
      </c>
      <c r="BO25" s="358"/>
      <c r="BP25" s="358"/>
      <c r="BQ25" s="358"/>
      <c r="BR25" s="358"/>
      <c r="BS25" s="358"/>
      <c r="BT25" s="358"/>
      <c r="BU25" s="359"/>
      <c r="BV25" s="357">
        <v>556883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5870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4090</v>
      </c>
      <c r="R27" s="446"/>
      <c r="S27" s="446"/>
      <c r="T27" s="446"/>
      <c r="U27" s="446"/>
      <c r="V27" s="488"/>
      <c r="W27" s="540"/>
      <c r="X27" s="541"/>
      <c r="Y27" s="542"/>
      <c r="Z27" s="444" t="s">
        <v>171</v>
      </c>
      <c r="AA27" s="424"/>
      <c r="AB27" s="424"/>
      <c r="AC27" s="424"/>
      <c r="AD27" s="424"/>
      <c r="AE27" s="424"/>
      <c r="AF27" s="424"/>
      <c r="AG27" s="425"/>
      <c r="AH27" s="445">
        <v>5</v>
      </c>
      <c r="AI27" s="446"/>
      <c r="AJ27" s="446"/>
      <c r="AK27" s="446"/>
      <c r="AL27" s="488"/>
      <c r="AM27" s="445">
        <v>20070</v>
      </c>
      <c r="AN27" s="446"/>
      <c r="AO27" s="446"/>
      <c r="AP27" s="446"/>
      <c r="AQ27" s="446"/>
      <c r="AR27" s="488"/>
      <c r="AS27" s="445">
        <v>4014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200000</v>
      </c>
      <c r="BO27" s="514"/>
      <c r="BP27" s="514"/>
      <c r="BQ27" s="514"/>
      <c r="BR27" s="514"/>
      <c r="BS27" s="514"/>
      <c r="BT27" s="514"/>
      <c r="BU27" s="515"/>
      <c r="BV27" s="513">
        <v>200000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3260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2103539</v>
      </c>
      <c r="BO28" s="358"/>
      <c r="BP28" s="358"/>
      <c r="BQ28" s="358"/>
      <c r="BR28" s="358"/>
      <c r="BS28" s="358"/>
      <c r="BT28" s="358"/>
      <c r="BU28" s="359"/>
      <c r="BV28" s="357">
        <v>2168666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12</v>
      </c>
      <c r="M29" s="446"/>
      <c r="N29" s="446"/>
      <c r="O29" s="446"/>
      <c r="P29" s="488"/>
      <c r="Q29" s="445">
        <v>3030</v>
      </c>
      <c r="R29" s="446"/>
      <c r="S29" s="446"/>
      <c r="T29" s="446"/>
      <c r="U29" s="446"/>
      <c r="V29" s="488"/>
      <c r="W29" s="543"/>
      <c r="X29" s="544"/>
      <c r="Y29" s="545"/>
      <c r="Z29" s="444" t="s">
        <v>177</v>
      </c>
      <c r="AA29" s="424"/>
      <c r="AB29" s="424"/>
      <c r="AC29" s="424"/>
      <c r="AD29" s="424"/>
      <c r="AE29" s="424"/>
      <c r="AF29" s="424"/>
      <c r="AG29" s="425"/>
      <c r="AH29" s="445">
        <v>197</v>
      </c>
      <c r="AI29" s="446"/>
      <c r="AJ29" s="446"/>
      <c r="AK29" s="446"/>
      <c r="AL29" s="488"/>
      <c r="AM29" s="445">
        <v>577446</v>
      </c>
      <c r="AN29" s="446"/>
      <c r="AO29" s="446"/>
      <c r="AP29" s="446"/>
      <c r="AQ29" s="446"/>
      <c r="AR29" s="488"/>
      <c r="AS29" s="445">
        <v>2931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1048401</v>
      </c>
      <c r="BO29" s="395"/>
      <c r="BP29" s="395"/>
      <c r="BQ29" s="395"/>
      <c r="BR29" s="395"/>
      <c r="BS29" s="395"/>
      <c r="BT29" s="395"/>
      <c r="BU29" s="396"/>
      <c r="BV29" s="394">
        <v>1028484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5512635</v>
      </c>
      <c r="BO30" s="514"/>
      <c r="BP30" s="514"/>
      <c r="BQ30" s="514"/>
      <c r="BR30" s="514"/>
      <c r="BS30" s="514"/>
      <c r="BT30" s="514"/>
      <c r="BU30" s="515"/>
      <c r="BV30" s="513">
        <v>5425054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IF('各会計、関係団体の財政状況及び健全化判断比率'!B34="","",'各会計、関係団体の財政状況及び健全化判断比率'!B34)</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鹿児島県市町村総合事務組合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阿久根市美しい海のまちづくり公社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国民健康保険特別会計（直営診療施設勘定）</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阿久根地区消防組合</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株式会社阿久根食肉流通センター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介護保険特別会計（事業勘定）</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北薩広域行政事務組合</v>
      </c>
      <c r="BZ36" s="585"/>
      <c r="CA36" s="585"/>
      <c r="CB36" s="585"/>
      <c r="CC36" s="585"/>
      <c r="CD36" s="585"/>
      <c r="CE36" s="585"/>
      <c r="CF36" s="585"/>
      <c r="CG36" s="585"/>
      <c r="CH36" s="585"/>
      <c r="CI36" s="585"/>
      <c r="CJ36" s="585"/>
      <c r="CK36" s="585"/>
      <c r="CL36" s="585"/>
      <c r="CM36" s="585"/>
      <c r="CN36" s="163"/>
      <c r="CO36" s="584">
        <f t="shared" si="3"/>
        <v>16</v>
      </c>
      <c r="CP36" s="584"/>
      <c r="CQ36" s="585" t="str">
        <f>IF('各会計、関係団体の財政状況及び健全化判断比率'!BS9="","",'各会計、関係団体の財政状況及び健全化判断比率'!BS9)</f>
        <v>阿久根市土地開発公社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介護保険特別会計（介護サービス事業勘定）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鹿児島県後期高齢者医療広域連合（一般会計）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6</v>
      </c>
      <c r="V38" s="584"/>
      <c r="W38" s="585" t="str">
        <f>IF('各会計、関係団体の財政状況及び健全化判断比率'!B32="","",'各会計、関係団体の財政状況及び健全化判断比率'!B32)</f>
        <v>後期高齢者医療特別会計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鹿児島県後期高齢者医療広域連合（特別会計）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f t="shared" si="4"/>
        <v>7</v>
      </c>
      <c r="V39" s="584"/>
      <c r="W39" s="585" t="str">
        <f>IF('各会計、関係団体の財政状況及び健全化判断比率'!B33="","",'各会計、関係団体の財政状況及び健全化判断比率'!B33)</f>
        <v>交通災害共済特別会計</v>
      </c>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Gz6X7JXJOsR7dO8WLm8RRdiBkJSR1tlSXq3x4Yhg5lbVCA+3fVp/0mgIojLV50DLjlOaChubYqh4eVXov/7ERA==" saltValue="LAWfhcXbfjTo3yVKj7vM1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8" zoomScale="85" zoomScaleNormal="85" zoomScaleSheetLayoutView="100" workbookViewId="0">
      <selection activeCell="K32" sqref="K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533</v>
      </c>
      <c r="D34" s="1136"/>
      <c r="E34" s="1137"/>
      <c r="F34" s="32">
        <v>17.34</v>
      </c>
      <c r="G34" s="33">
        <v>16.309999999999999</v>
      </c>
      <c r="H34" s="33">
        <v>17.579999999999998</v>
      </c>
      <c r="I34" s="33">
        <v>18.21</v>
      </c>
      <c r="J34" s="34">
        <v>18.53</v>
      </c>
      <c r="K34" s="22"/>
      <c r="L34" s="22"/>
      <c r="M34" s="22"/>
      <c r="N34" s="22"/>
      <c r="O34" s="22"/>
      <c r="P34" s="22"/>
    </row>
    <row r="35" spans="1:16" ht="39" customHeight="1" x14ac:dyDescent="0.15">
      <c r="A35" s="22"/>
      <c r="B35" s="35"/>
      <c r="C35" s="1132" t="s">
        <v>534</v>
      </c>
      <c r="D35" s="1132"/>
      <c r="E35" s="1133"/>
      <c r="F35" s="36">
        <v>8.9</v>
      </c>
      <c r="G35" s="37">
        <v>10.73</v>
      </c>
      <c r="H35" s="37">
        <v>8.02</v>
      </c>
      <c r="I35" s="37">
        <v>8.3699999999999992</v>
      </c>
      <c r="J35" s="38">
        <v>8</v>
      </c>
      <c r="K35" s="22"/>
      <c r="L35" s="22"/>
      <c r="M35" s="22"/>
      <c r="N35" s="22"/>
      <c r="O35" s="22"/>
      <c r="P35" s="22"/>
    </row>
    <row r="36" spans="1:16" ht="39" customHeight="1" x14ac:dyDescent="0.15">
      <c r="A36" s="22"/>
      <c r="B36" s="35"/>
      <c r="C36" s="1132" t="s">
        <v>535</v>
      </c>
      <c r="D36" s="1132"/>
      <c r="E36" s="1133"/>
      <c r="F36" s="36">
        <v>0.48</v>
      </c>
      <c r="G36" s="37">
        <v>1.08</v>
      </c>
      <c r="H36" s="37">
        <v>2.39</v>
      </c>
      <c r="I36" s="37">
        <v>2.02</v>
      </c>
      <c r="J36" s="38">
        <v>1.99</v>
      </c>
      <c r="K36" s="22"/>
      <c r="L36" s="22"/>
      <c r="M36" s="22"/>
      <c r="N36" s="22"/>
      <c r="O36" s="22"/>
      <c r="P36" s="22"/>
    </row>
    <row r="37" spans="1:16" ht="39" customHeight="1" x14ac:dyDescent="0.15">
      <c r="A37" s="22"/>
      <c r="B37" s="35"/>
      <c r="C37" s="1132" t="s">
        <v>536</v>
      </c>
      <c r="D37" s="1132"/>
      <c r="E37" s="1133"/>
      <c r="F37" s="36">
        <v>7.0000000000000007E-2</v>
      </c>
      <c r="G37" s="37">
        <v>0.35</v>
      </c>
      <c r="H37" s="37">
        <v>0.39</v>
      </c>
      <c r="I37" s="37">
        <v>0.21</v>
      </c>
      <c r="J37" s="38">
        <v>0.27</v>
      </c>
      <c r="K37" s="22"/>
      <c r="L37" s="22"/>
      <c r="M37" s="22"/>
      <c r="N37" s="22"/>
      <c r="O37" s="22"/>
      <c r="P37" s="22"/>
    </row>
    <row r="38" spans="1:16" ht="39" customHeight="1" x14ac:dyDescent="0.15">
      <c r="A38" s="22"/>
      <c r="B38" s="35"/>
      <c r="C38" s="1132" t="s">
        <v>537</v>
      </c>
      <c r="D38" s="1132"/>
      <c r="E38" s="1133"/>
      <c r="F38" s="36">
        <v>0</v>
      </c>
      <c r="G38" s="37">
        <v>0.01</v>
      </c>
      <c r="H38" s="37">
        <v>0.02</v>
      </c>
      <c r="I38" s="37">
        <v>0.03</v>
      </c>
      <c r="J38" s="38">
        <v>0.03</v>
      </c>
      <c r="K38" s="22"/>
      <c r="L38" s="22"/>
      <c r="M38" s="22"/>
      <c r="N38" s="22"/>
      <c r="O38" s="22"/>
      <c r="P38" s="22"/>
    </row>
    <row r="39" spans="1:16" ht="39" customHeight="1" x14ac:dyDescent="0.15">
      <c r="A39" s="22"/>
      <c r="B39" s="35"/>
      <c r="C39" s="1132" t="s">
        <v>538</v>
      </c>
      <c r="D39" s="1132"/>
      <c r="E39" s="1133"/>
      <c r="F39" s="36">
        <v>0.03</v>
      </c>
      <c r="G39" s="37">
        <v>0</v>
      </c>
      <c r="H39" s="37">
        <v>0</v>
      </c>
      <c r="I39" s="37">
        <v>0.01</v>
      </c>
      <c r="J39" s="38">
        <v>0</v>
      </c>
      <c r="K39" s="22"/>
      <c r="L39" s="22"/>
      <c r="M39" s="22"/>
      <c r="N39" s="22"/>
      <c r="O39" s="22"/>
      <c r="P39" s="22"/>
    </row>
    <row r="40" spans="1:16" ht="39" customHeight="1" x14ac:dyDescent="0.15">
      <c r="A40" s="22"/>
      <c r="B40" s="35"/>
      <c r="C40" s="1132" t="s">
        <v>539</v>
      </c>
      <c r="D40" s="1132"/>
      <c r="E40" s="1133"/>
      <c r="F40" s="36">
        <v>0</v>
      </c>
      <c r="G40" s="37">
        <v>0</v>
      </c>
      <c r="H40" s="37">
        <v>0</v>
      </c>
      <c r="I40" s="37">
        <v>0</v>
      </c>
      <c r="J40" s="38">
        <v>0</v>
      </c>
      <c r="K40" s="22"/>
      <c r="L40" s="22"/>
      <c r="M40" s="22"/>
      <c r="N40" s="22"/>
      <c r="O40" s="22"/>
      <c r="P40" s="22"/>
    </row>
    <row r="41" spans="1:16" ht="39" customHeight="1" x14ac:dyDescent="0.15">
      <c r="A41" s="22"/>
      <c r="B41" s="35"/>
      <c r="C41" s="1132" t="s">
        <v>540</v>
      </c>
      <c r="D41" s="1132"/>
      <c r="E41" s="1133"/>
      <c r="F41" s="36">
        <v>0.06</v>
      </c>
      <c r="G41" s="37">
        <v>0.06</v>
      </c>
      <c r="H41" s="37">
        <v>0.03</v>
      </c>
      <c r="I41" s="37">
        <v>0.01</v>
      </c>
      <c r="J41" s="38">
        <v>0</v>
      </c>
      <c r="K41" s="22"/>
      <c r="L41" s="22"/>
      <c r="M41" s="22"/>
      <c r="N41" s="22"/>
      <c r="O41" s="22"/>
      <c r="P41" s="22"/>
    </row>
    <row r="42" spans="1:16" ht="39" customHeight="1" x14ac:dyDescent="0.15">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542</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eotDpDkdZ27851JnUo1Ub9gpLJLAiguwzI8YrMEzUPmxIBx2WAS/ExmejSZvyzEfs0SWO/eXtML3pQhaiM3AQ==" saltValue="ZvPXK33CWk+NUKwn+BZQ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1" zoomScale="85" zoomScaleNormal="85" zoomScaleSheetLayoutView="55" workbookViewId="0">
      <selection activeCell="R56" sqref="R5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973</v>
      </c>
      <c r="L45" s="58">
        <v>1012</v>
      </c>
      <c r="M45" s="58">
        <v>1014</v>
      </c>
      <c r="N45" s="58">
        <v>1055</v>
      </c>
      <c r="O45" s="59">
        <v>1150</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130</v>
      </c>
      <c r="L48" s="62">
        <v>96</v>
      </c>
      <c r="M48" s="62">
        <v>93</v>
      </c>
      <c r="N48" s="62">
        <v>94</v>
      </c>
      <c r="O48" s="63">
        <v>85</v>
      </c>
      <c r="P48" s="46"/>
      <c r="Q48" s="46"/>
      <c r="R48" s="46"/>
      <c r="S48" s="46"/>
      <c r="T48" s="46"/>
      <c r="U48" s="46"/>
    </row>
    <row r="49" spans="1:21" ht="30.75" customHeight="1" x14ac:dyDescent="0.15">
      <c r="A49" s="46"/>
      <c r="B49" s="1140"/>
      <c r="C49" s="1141"/>
      <c r="D49" s="60"/>
      <c r="E49" s="1146" t="s">
        <v>14</v>
      </c>
      <c r="F49" s="1146"/>
      <c r="G49" s="1146"/>
      <c r="H49" s="1146"/>
      <c r="I49" s="1146"/>
      <c r="J49" s="1147"/>
      <c r="K49" s="61">
        <v>26</v>
      </c>
      <c r="L49" s="62">
        <v>39</v>
      </c>
      <c r="M49" s="62">
        <v>35</v>
      </c>
      <c r="N49" s="62">
        <v>24</v>
      </c>
      <c r="O49" s="63">
        <v>24</v>
      </c>
      <c r="P49" s="46"/>
      <c r="Q49" s="46"/>
      <c r="R49" s="46"/>
      <c r="S49" s="46"/>
      <c r="T49" s="46"/>
      <c r="U49" s="46"/>
    </row>
    <row r="50" spans="1:21" ht="30.75" customHeight="1" x14ac:dyDescent="0.15">
      <c r="A50" s="46"/>
      <c r="B50" s="1140"/>
      <c r="C50" s="1141"/>
      <c r="D50" s="60"/>
      <c r="E50" s="1146" t="s">
        <v>15</v>
      </c>
      <c r="F50" s="1146"/>
      <c r="G50" s="1146"/>
      <c r="H50" s="1146"/>
      <c r="I50" s="1146"/>
      <c r="J50" s="1147"/>
      <c r="K50" s="61">
        <v>4</v>
      </c>
      <c r="L50" s="62">
        <v>2</v>
      </c>
      <c r="M50" s="62">
        <v>1</v>
      </c>
      <c r="N50" s="62">
        <v>0</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t="s">
        <v>487</v>
      </c>
      <c r="M51" s="62" t="s">
        <v>487</v>
      </c>
      <c r="N51" s="62" t="s">
        <v>487</v>
      </c>
      <c r="O51" s="63" t="s">
        <v>487</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755</v>
      </c>
      <c r="L52" s="62">
        <v>710</v>
      </c>
      <c r="M52" s="62">
        <v>732</v>
      </c>
      <c r="N52" s="62">
        <v>758</v>
      </c>
      <c r="O52" s="63">
        <v>818</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378</v>
      </c>
      <c r="L53" s="67">
        <v>439</v>
      </c>
      <c r="M53" s="67">
        <v>411</v>
      </c>
      <c r="N53" s="67">
        <v>415</v>
      </c>
      <c r="O53" s="68">
        <v>441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G5FgtAmfmfpPCAinC2AVxDpn6/StHvJl3rBMcLRaglaIQ3U6/FO1ggSK/Thna8c1xGSIFOyWy2d5JDqEzDLNw==" saltValue="r6gGFUb5RonJbc5d23G3x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9" zoomScale="85" zoomScaleNormal="85" zoomScaleSheetLayoutView="100" workbookViewId="0">
      <selection activeCell="S46" sqref="S46"/>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12041</v>
      </c>
      <c r="J41" s="331">
        <v>12201</v>
      </c>
      <c r="K41" s="331">
        <v>11652</v>
      </c>
      <c r="L41" s="331">
        <v>11321</v>
      </c>
      <c r="M41" s="332">
        <v>11089</v>
      </c>
    </row>
    <row r="42" spans="2:13" ht="27.75" customHeight="1" x14ac:dyDescent="0.15">
      <c r="B42" s="1171"/>
      <c r="C42" s="1172"/>
      <c r="D42" s="104"/>
      <c r="E42" s="1177" t="s">
        <v>32</v>
      </c>
      <c r="F42" s="1177"/>
      <c r="G42" s="1177"/>
      <c r="H42" s="1178"/>
      <c r="I42" s="333" t="s">
        <v>487</v>
      </c>
      <c r="J42" s="334" t="s">
        <v>487</v>
      </c>
      <c r="K42" s="334" t="s">
        <v>487</v>
      </c>
      <c r="L42" s="334" t="s">
        <v>487</v>
      </c>
      <c r="M42" s="335" t="s">
        <v>487</v>
      </c>
    </row>
    <row r="43" spans="2:13" ht="27.75" customHeight="1" x14ac:dyDescent="0.15">
      <c r="B43" s="1171"/>
      <c r="C43" s="1172"/>
      <c r="D43" s="104"/>
      <c r="E43" s="1177" t="s">
        <v>33</v>
      </c>
      <c r="F43" s="1177"/>
      <c r="G43" s="1177"/>
      <c r="H43" s="1178"/>
      <c r="I43" s="333">
        <v>1153</v>
      </c>
      <c r="J43" s="334">
        <v>1061</v>
      </c>
      <c r="K43" s="334">
        <v>974</v>
      </c>
      <c r="L43" s="334">
        <v>809</v>
      </c>
      <c r="M43" s="335">
        <v>744</v>
      </c>
    </row>
    <row r="44" spans="2:13" ht="27.75" customHeight="1" x14ac:dyDescent="0.15">
      <c r="B44" s="1171"/>
      <c r="C44" s="1172"/>
      <c r="D44" s="104"/>
      <c r="E44" s="1177" t="s">
        <v>34</v>
      </c>
      <c r="F44" s="1177"/>
      <c r="G44" s="1177"/>
      <c r="H44" s="1178"/>
      <c r="I44" s="333">
        <v>151</v>
      </c>
      <c r="J44" s="334">
        <v>117</v>
      </c>
      <c r="K44" s="334">
        <v>88</v>
      </c>
      <c r="L44" s="334">
        <v>160</v>
      </c>
      <c r="M44" s="335">
        <v>362</v>
      </c>
    </row>
    <row r="45" spans="2:13" ht="27.75" customHeight="1" x14ac:dyDescent="0.15">
      <c r="B45" s="1171"/>
      <c r="C45" s="1172"/>
      <c r="D45" s="104"/>
      <c r="E45" s="1177" t="s">
        <v>35</v>
      </c>
      <c r="F45" s="1177"/>
      <c r="G45" s="1177"/>
      <c r="H45" s="1178"/>
      <c r="I45" s="333">
        <v>1162</v>
      </c>
      <c r="J45" s="334">
        <v>1096</v>
      </c>
      <c r="K45" s="334">
        <v>1034</v>
      </c>
      <c r="L45" s="334">
        <v>966</v>
      </c>
      <c r="M45" s="335">
        <v>1054</v>
      </c>
    </row>
    <row r="46" spans="2:13" ht="27.75" customHeight="1" x14ac:dyDescent="0.15">
      <c r="B46" s="1171"/>
      <c r="C46" s="1172"/>
      <c r="D46" s="105"/>
      <c r="E46" s="1177" t="s">
        <v>36</v>
      </c>
      <c r="F46" s="1177"/>
      <c r="G46" s="1177"/>
      <c r="H46" s="1178"/>
      <c r="I46" s="333" t="s">
        <v>487</v>
      </c>
      <c r="J46" s="334" t="s">
        <v>487</v>
      </c>
      <c r="K46" s="334" t="s">
        <v>487</v>
      </c>
      <c r="L46" s="334" t="s">
        <v>487</v>
      </c>
      <c r="M46" s="335" t="s">
        <v>487</v>
      </c>
    </row>
    <row r="47" spans="2:13" ht="27.75" customHeight="1" x14ac:dyDescent="0.15">
      <c r="B47" s="1171"/>
      <c r="C47" s="1172"/>
      <c r="D47" s="106"/>
      <c r="E47" s="1179" t="s">
        <v>37</v>
      </c>
      <c r="F47" s="1180"/>
      <c r="G47" s="1180"/>
      <c r="H47" s="1181"/>
      <c r="I47" s="333" t="s">
        <v>487</v>
      </c>
      <c r="J47" s="334" t="s">
        <v>487</v>
      </c>
      <c r="K47" s="334" t="s">
        <v>487</v>
      </c>
      <c r="L47" s="334" t="s">
        <v>487</v>
      </c>
      <c r="M47" s="335" t="s">
        <v>487</v>
      </c>
    </row>
    <row r="48" spans="2:13" ht="27.75" customHeight="1" x14ac:dyDescent="0.15">
      <c r="B48" s="1171"/>
      <c r="C48" s="1172"/>
      <c r="D48" s="104"/>
      <c r="E48" s="1177" t="s">
        <v>38</v>
      </c>
      <c r="F48" s="1177"/>
      <c r="G48" s="1177"/>
      <c r="H48" s="1178"/>
      <c r="I48" s="333" t="s">
        <v>487</v>
      </c>
      <c r="J48" s="334" t="s">
        <v>487</v>
      </c>
      <c r="K48" s="334" t="s">
        <v>487</v>
      </c>
      <c r="L48" s="334" t="s">
        <v>487</v>
      </c>
      <c r="M48" s="335" t="s">
        <v>487</v>
      </c>
    </row>
    <row r="49" spans="2:13" ht="27.75" customHeight="1" x14ac:dyDescent="0.15">
      <c r="B49" s="1173"/>
      <c r="C49" s="1174"/>
      <c r="D49" s="104"/>
      <c r="E49" s="1177" t="s">
        <v>39</v>
      </c>
      <c r="F49" s="1177"/>
      <c r="G49" s="1177"/>
      <c r="H49" s="1178"/>
      <c r="I49" s="333" t="s">
        <v>487</v>
      </c>
      <c r="J49" s="334" t="s">
        <v>487</v>
      </c>
      <c r="K49" s="334" t="s">
        <v>487</v>
      </c>
      <c r="L49" s="334" t="s">
        <v>487</v>
      </c>
      <c r="M49" s="335" t="s">
        <v>487</v>
      </c>
    </row>
    <row r="50" spans="2:13" ht="27.75" customHeight="1" x14ac:dyDescent="0.15">
      <c r="B50" s="1182" t="s">
        <v>40</v>
      </c>
      <c r="C50" s="1183"/>
      <c r="D50" s="107"/>
      <c r="E50" s="1177" t="s">
        <v>41</v>
      </c>
      <c r="F50" s="1177"/>
      <c r="G50" s="1177"/>
      <c r="H50" s="1178"/>
      <c r="I50" s="333">
        <v>7274</v>
      </c>
      <c r="J50" s="334">
        <v>8102</v>
      </c>
      <c r="K50" s="334">
        <v>8705</v>
      </c>
      <c r="L50" s="334">
        <v>9240</v>
      </c>
      <c r="M50" s="335">
        <v>9273</v>
      </c>
    </row>
    <row r="51" spans="2:13" ht="27.75" customHeight="1" x14ac:dyDescent="0.15">
      <c r="B51" s="1171"/>
      <c r="C51" s="1172"/>
      <c r="D51" s="104"/>
      <c r="E51" s="1177" t="s">
        <v>42</v>
      </c>
      <c r="F51" s="1177"/>
      <c r="G51" s="1177"/>
      <c r="H51" s="1178"/>
      <c r="I51" s="333">
        <v>678</v>
      </c>
      <c r="J51" s="334">
        <v>573</v>
      </c>
      <c r="K51" s="334">
        <v>568</v>
      </c>
      <c r="L51" s="334">
        <v>489</v>
      </c>
      <c r="M51" s="335">
        <v>393</v>
      </c>
    </row>
    <row r="52" spans="2:13" ht="27.75" customHeight="1" x14ac:dyDescent="0.15">
      <c r="B52" s="1173"/>
      <c r="C52" s="1174"/>
      <c r="D52" s="104"/>
      <c r="E52" s="1177" t="s">
        <v>43</v>
      </c>
      <c r="F52" s="1177"/>
      <c r="G52" s="1177"/>
      <c r="H52" s="1178"/>
      <c r="I52" s="333">
        <v>8690</v>
      </c>
      <c r="J52" s="334">
        <v>8362</v>
      </c>
      <c r="K52" s="334">
        <v>8205</v>
      </c>
      <c r="L52" s="334">
        <v>8210</v>
      </c>
      <c r="M52" s="335">
        <v>8102</v>
      </c>
    </row>
    <row r="53" spans="2:13" ht="27.75" customHeight="1" thickBot="1" x14ac:dyDescent="0.2">
      <c r="B53" s="1184" t="s">
        <v>19</v>
      </c>
      <c r="C53" s="1185"/>
      <c r="D53" s="108"/>
      <c r="E53" s="1186" t="s">
        <v>44</v>
      </c>
      <c r="F53" s="1186"/>
      <c r="G53" s="1186"/>
      <c r="H53" s="1187"/>
      <c r="I53" s="336">
        <v>-2136</v>
      </c>
      <c r="J53" s="337">
        <v>-2562</v>
      </c>
      <c r="K53" s="337">
        <v>-3730</v>
      </c>
      <c r="L53" s="337">
        <v>-4682</v>
      </c>
      <c r="M53" s="338">
        <v>-4519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ETrhJsAK8sDAtLSxM4JJvm4vDVzcYlkuAYwjcx46ufniIaqjPaX/SaDPkWz0Jh/tkoXFunKknLr+xMJqcZDkw==" saltValue="PoLcYyVDTSb1hR8UHWHk5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6" zoomScale="55" zoomScaleNormal="55" zoomScaleSheetLayoutView="100" workbookViewId="0">
      <selection activeCell="O57" sqref="O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2110</v>
      </c>
      <c r="G55" s="339">
        <v>2169</v>
      </c>
      <c r="H55" s="340">
        <v>2104</v>
      </c>
    </row>
    <row r="56" spans="2:8" ht="52.5" customHeight="1" x14ac:dyDescent="0.15">
      <c r="B56" s="120"/>
      <c r="C56" s="1198" t="s">
        <v>47</v>
      </c>
      <c r="D56" s="1198"/>
      <c r="E56" s="1199"/>
      <c r="F56" s="341">
        <v>1003</v>
      </c>
      <c r="G56" s="341">
        <v>1028</v>
      </c>
      <c r="H56" s="342">
        <v>1048</v>
      </c>
    </row>
    <row r="57" spans="2:8" ht="53.25" customHeight="1" x14ac:dyDescent="0.15">
      <c r="B57" s="120"/>
      <c r="C57" s="1200" t="s">
        <v>48</v>
      </c>
      <c r="D57" s="1200"/>
      <c r="E57" s="1201"/>
      <c r="F57" s="343">
        <v>5026</v>
      </c>
      <c r="G57" s="343">
        <v>5425</v>
      </c>
      <c r="H57" s="344">
        <v>5513</v>
      </c>
    </row>
    <row r="58" spans="2:8" ht="45.75" customHeight="1" x14ac:dyDescent="0.15">
      <c r="B58" s="121"/>
      <c r="C58" s="1188" t="s">
        <v>558</v>
      </c>
      <c r="D58" s="1189"/>
      <c r="E58" s="1190"/>
      <c r="F58" s="345">
        <v>1773</v>
      </c>
      <c r="G58" s="345">
        <v>1867</v>
      </c>
      <c r="H58" s="346">
        <v>1836</v>
      </c>
    </row>
    <row r="59" spans="2:8" ht="45.75" customHeight="1" x14ac:dyDescent="0.15">
      <c r="B59" s="121"/>
      <c r="C59" s="1188" t="s">
        <v>559</v>
      </c>
      <c r="D59" s="1189"/>
      <c r="E59" s="1190"/>
      <c r="F59" s="345">
        <v>823</v>
      </c>
      <c r="G59" s="345">
        <v>1199</v>
      </c>
      <c r="H59" s="346">
        <v>1296</v>
      </c>
    </row>
    <row r="60" spans="2:8" ht="45.75" customHeight="1" x14ac:dyDescent="0.15">
      <c r="B60" s="121"/>
      <c r="C60" s="1188" t="s">
        <v>560</v>
      </c>
      <c r="D60" s="1189"/>
      <c r="E60" s="1190"/>
      <c r="F60" s="345">
        <v>1165</v>
      </c>
      <c r="G60" s="345">
        <v>1132</v>
      </c>
      <c r="H60" s="346">
        <v>1087</v>
      </c>
    </row>
    <row r="61" spans="2:8" ht="45.75" customHeight="1" x14ac:dyDescent="0.15">
      <c r="B61" s="121"/>
      <c r="C61" s="1188" t="s">
        <v>561</v>
      </c>
      <c r="D61" s="1189"/>
      <c r="E61" s="1190"/>
      <c r="F61" s="345">
        <v>500</v>
      </c>
      <c r="G61" s="345">
        <v>600</v>
      </c>
      <c r="H61" s="346">
        <v>690</v>
      </c>
    </row>
    <row r="62" spans="2:8" ht="45.75" customHeight="1" thickBot="1" x14ac:dyDescent="0.2">
      <c r="B62" s="122"/>
      <c r="C62" s="1191" t="s">
        <v>562</v>
      </c>
      <c r="D62" s="1192"/>
      <c r="E62" s="1193"/>
      <c r="F62" s="347">
        <v>203</v>
      </c>
      <c r="G62" s="347">
        <v>203</v>
      </c>
      <c r="H62" s="348">
        <v>153</v>
      </c>
    </row>
    <row r="63" spans="2:8" ht="52.5" customHeight="1" thickBot="1" x14ac:dyDescent="0.2">
      <c r="B63" s="123"/>
      <c r="C63" s="1194" t="s">
        <v>49</v>
      </c>
      <c r="D63" s="1194"/>
      <c r="E63" s="1195"/>
      <c r="F63" s="349">
        <v>8139</v>
      </c>
      <c r="G63" s="349">
        <v>8622</v>
      </c>
      <c r="H63" s="350">
        <v>8665</v>
      </c>
    </row>
    <row r="64" spans="2:8" x14ac:dyDescent="0.15"/>
  </sheetData>
  <sheetProtection algorithmName="SHA-512" hashValue="EZd47kcDLSJk9FWvUUuy08o6ec3q8Th8ePBYdaZvFm/vvFY6ZWDwluX5Y7IxOMTD7avI0/5xJCYIWBuxieylZA==" saltValue="FFxaFeDDot5ZYDSojpDN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115823</v>
      </c>
      <c r="E3" s="142"/>
      <c r="F3" s="143">
        <v>92632</v>
      </c>
      <c r="G3" s="144"/>
      <c r="H3" s="145"/>
    </row>
    <row r="4" spans="1:8" x14ac:dyDescent="0.15">
      <c r="A4" s="146"/>
      <c r="B4" s="147"/>
      <c r="C4" s="148"/>
      <c r="D4" s="149">
        <v>68566</v>
      </c>
      <c r="E4" s="150"/>
      <c r="F4" s="151">
        <v>47978</v>
      </c>
      <c r="G4" s="152"/>
      <c r="H4" s="153"/>
    </row>
    <row r="5" spans="1:8" x14ac:dyDescent="0.15">
      <c r="A5" s="134" t="s">
        <v>520</v>
      </c>
      <c r="B5" s="139"/>
      <c r="C5" s="140"/>
      <c r="D5" s="141">
        <v>88542</v>
      </c>
      <c r="E5" s="142"/>
      <c r="F5" s="143">
        <v>96469</v>
      </c>
      <c r="G5" s="144"/>
      <c r="H5" s="145"/>
    </row>
    <row r="6" spans="1:8" x14ac:dyDescent="0.15">
      <c r="A6" s="146"/>
      <c r="B6" s="147"/>
      <c r="C6" s="148"/>
      <c r="D6" s="149">
        <v>37998</v>
      </c>
      <c r="E6" s="150"/>
      <c r="F6" s="151">
        <v>49775</v>
      </c>
      <c r="G6" s="152"/>
      <c r="H6" s="153"/>
    </row>
    <row r="7" spans="1:8" x14ac:dyDescent="0.15">
      <c r="A7" s="134" t="s">
        <v>521</v>
      </c>
      <c r="B7" s="139"/>
      <c r="C7" s="140"/>
      <c r="D7" s="141">
        <v>85080</v>
      </c>
      <c r="E7" s="142"/>
      <c r="F7" s="143">
        <v>85743</v>
      </c>
      <c r="G7" s="144"/>
      <c r="H7" s="145"/>
    </row>
    <row r="8" spans="1:8" x14ac:dyDescent="0.15">
      <c r="A8" s="146"/>
      <c r="B8" s="147"/>
      <c r="C8" s="148"/>
      <c r="D8" s="149">
        <v>31681</v>
      </c>
      <c r="E8" s="150"/>
      <c r="F8" s="151">
        <v>45231</v>
      </c>
      <c r="G8" s="152"/>
      <c r="H8" s="153"/>
    </row>
    <row r="9" spans="1:8" x14ac:dyDescent="0.15">
      <c r="A9" s="134" t="s">
        <v>522</v>
      </c>
      <c r="B9" s="139"/>
      <c r="C9" s="140"/>
      <c r="D9" s="141">
        <v>80137</v>
      </c>
      <c r="E9" s="142"/>
      <c r="F9" s="143">
        <v>92509</v>
      </c>
      <c r="G9" s="144"/>
      <c r="H9" s="145"/>
    </row>
    <row r="10" spans="1:8" x14ac:dyDescent="0.15">
      <c r="A10" s="146"/>
      <c r="B10" s="147"/>
      <c r="C10" s="148"/>
      <c r="D10" s="149">
        <v>27144</v>
      </c>
      <c r="E10" s="150"/>
      <c r="F10" s="151">
        <v>52274</v>
      </c>
      <c r="G10" s="152"/>
      <c r="H10" s="153"/>
    </row>
    <row r="11" spans="1:8" x14ac:dyDescent="0.15">
      <c r="A11" s="134" t="s">
        <v>523</v>
      </c>
      <c r="B11" s="139"/>
      <c r="C11" s="140"/>
      <c r="D11" s="141">
        <v>106533</v>
      </c>
      <c r="E11" s="142"/>
      <c r="F11" s="143">
        <v>98544</v>
      </c>
      <c r="G11" s="144"/>
      <c r="H11" s="145"/>
    </row>
    <row r="12" spans="1:8" x14ac:dyDescent="0.15">
      <c r="A12" s="146"/>
      <c r="B12" s="147"/>
      <c r="C12" s="154"/>
      <c r="D12" s="149">
        <v>38849</v>
      </c>
      <c r="E12" s="150"/>
      <c r="F12" s="151">
        <v>55816</v>
      </c>
      <c r="G12" s="152"/>
      <c r="H12" s="153"/>
    </row>
    <row r="13" spans="1:8" x14ac:dyDescent="0.15">
      <c r="A13" s="134"/>
      <c r="B13" s="139"/>
      <c r="C13" s="140"/>
      <c r="D13" s="141">
        <v>95223</v>
      </c>
      <c r="E13" s="142"/>
      <c r="F13" s="143">
        <v>93179</v>
      </c>
      <c r="G13" s="155"/>
      <c r="H13" s="145"/>
    </row>
    <row r="14" spans="1:8" x14ac:dyDescent="0.15">
      <c r="A14" s="146"/>
      <c r="B14" s="147"/>
      <c r="C14" s="148"/>
      <c r="D14" s="149">
        <v>40848</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8.91</v>
      </c>
      <c r="C19" s="156">
        <f>ROUND(VALUE(SUBSTITUTE(実質収支比率等に係る経年分析!G$48,"▲","-")),2)</f>
        <v>10.73</v>
      </c>
      <c r="D19" s="156">
        <f>ROUND(VALUE(SUBSTITUTE(実質収支比率等に係る経年分析!H$48,"▲","-")),2)</f>
        <v>8.0299999999999994</v>
      </c>
      <c r="E19" s="156">
        <f>ROUND(VALUE(SUBSTITUTE(実質収支比率等に係る経年分析!I$48,"▲","-")),2)</f>
        <v>8.3800000000000008</v>
      </c>
      <c r="F19" s="156">
        <f>ROUND(VALUE(SUBSTITUTE(実質収支比率等に係る経年分析!J$48,"▲","-")),2)</f>
        <v>8.01</v>
      </c>
    </row>
    <row r="20" spans="1:11" x14ac:dyDescent="0.15">
      <c r="A20" s="156" t="s">
        <v>53</v>
      </c>
      <c r="B20" s="156">
        <f>ROUND(VALUE(SUBSTITUTE(実質収支比率等に係る経年分析!F$47,"▲","-")),2)</f>
        <v>31.38</v>
      </c>
      <c r="C20" s="156">
        <f>ROUND(VALUE(SUBSTITUTE(実質収支比率等に係る経年分析!G$47,"▲","-")),2)</f>
        <v>30.84</v>
      </c>
      <c r="D20" s="156">
        <f>ROUND(VALUE(SUBSTITUTE(実質収支比率等に係る経年分析!H$47,"▲","-")),2)</f>
        <v>31.93</v>
      </c>
      <c r="E20" s="156">
        <f>ROUND(VALUE(SUBSTITUTE(実質収支比率等に係る経年分析!I$47,"▲","-")),2)</f>
        <v>32.44</v>
      </c>
      <c r="F20" s="156">
        <f>ROUND(VALUE(SUBSTITUTE(実質収支比率等に係る経年分析!J$47,"▲","-")),2)</f>
        <v>30.81</v>
      </c>
    </row>
    <row r="21" spans="1:11" x14ac:dyDescent="0.15">
      <c r="A21" s="156" t="s">
        <v>54</v>
      </c>
      <c r="B21" s="156">
        <f>IF(ISNUMBER(VALUE(SUBSTITUTE(実質収支比率等に係る経年分析!F$49,"▲","-"))),ROUND(VALUE(SUBSTITUTE(実質収支比率等に係る経年分析!F$49,"▲","-")),2),NA())</f>
        <v>-1.34</v>
      </c>
      <c r="C21" s="156">
        <f>IF(ISNUMBER(VALUE(SUBSTITUTE(実質収支比率等に係る経年分析!G$49,"▲","-"))),ROUND(VALUE(SUBSTITUTE(実質収支比率等に係る経年分析!G$49,"▲","-")),2),NA())</f>
        <v>5.0199999999999996</v>
      </c>
      <c r="D21" s="156">
        <f>IF(ISNUMBER(VALUE(SUBSTITUTE(実質収支比率等に係る経年分析!H$49,"▲","-"))),ROUND(VALUE(SUBSTITUTE(実質収支比率等に係る経年分析!H$49,"▲","-")),2),NA())</f>
        <v>0.49</v>
      </c>
      <c r="E21" s="156">
        <f>IF(ISNUMBER(VALUE(SUBSTITUTE(実質収支比率等に係る経年分析!I$49,"▲","-"))),ROUND(VALUE(SUBSTITUTE(実質収支比率等に係る経年分析!I$49,"▲","-")),2),NA())</f>
        <v>1.32</v>
      </c>
      <c r="F21" s="156">
        <f>IF(ISNUMBER(VALUE(SUBSTITUTE(実質収支比率等に係る経年分析!J$49,"▲","-"))),ROUND(VALUE(SUBSTITUTE(実質収支比率等に係る経年分析!J$49,"▲","-")),2),NA())</f>
        <v>-1.1499999999999999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介護保険特別会計（介護サービス事業勘定）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国民健康保険特別会計（直営診療施設勘定）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交通災害共済特別会計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0.03</v>
      </c>
    </row>
    <row r="33" spans="1:16" x14ac:dyDescent="0.15">
      <c r="A33" s="157" t="str">
        <f>IF(連結実質赤字比率に係る赤字・黒字の構成分析!C$37="",NA(),連結実質赤字比率に係る赤字・黒字の構成分析!C$37)</f>
        <v>国民健康保険特別会計（事業勘定）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7.0000000000000007E-2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0.27</v>
      </c>
    </row>
    <row r="34" spans="1:16" x14ac:dyDescent="0.15">
      <c r="A34" s="157" t="str">
        <f>IF(連結実質赤字比率に係る赤字・黒字の構成分析!C$36="",NA(),連結実質赤字比率に係る赤字・黒字の構成分析!C$36)</f>
        <v>介護保険特別会計（事業勘定）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2.39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1.99</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10.73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8.02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8.3699999999999992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17.34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16.309999999999999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17.579999999999998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18.21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18.53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755</v>
      </c>
      <c r="E42" s="158"/>
      <c r="F42" s="158"/>
      <c r="G42" s="158">
        <f>'実質公債費比率（分子）の構造'!L$52</f>
        <v>710</v>
      </c>
      <c r="H42" s="158"/>
      <c r="I42" s="158"/>
      <c r="J42" s="158">
        <f>'実質公債費比率（分子）の構造'!M$52</f>
        <v>732</v>
      </c>
      <c r="K42" s="158"/>
      <c r="L42" s="158"/>
      <c r="M42" s="158">
        <f>'実質公債費比率（分子）の構造'!N$52</f>
        <v>758</v>
      </c>
      <c r="N42" s="158"/>
      <c r="O42" s="158"/>
      <c r="P42" s="158">
        <f>'実質公債費比率（分子）の構造'!O$52</f>
        <v>818</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4</v>
      </c>
      <c r="C44" s="158"/>
      <c r="D44" s="158"/>
      <c r="E44" s="158">
        <f>'実質公債費比率（分子）の構造'!L$50</f>
        <v>2</v>
      </c>
      <c r="F44" s="158"/>
      <c r="G44" s="158"/>
      <c r="H44" s="158">
        <f>'実質公債費比率（分子）の構造'!M$50</f>
        <v>1</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26</v>
      </c>
      <c r="C45" s="158"/>
      <c r="D45" s="158"/>
      <c r="E45" s="158">
        <f>'実質公債費比率（分子）の構造'!L$49</f>
        <v>39</v>
      </c>
      <c r="F45" s="158"/>
      <c r="G45" s="158"/>
      <c r="H45" s="158">
        <f>'実質公債費比率（分子）の構造'!M$49</f>
        <v>35</v>
      </c>
      <c r="I45" s="158"/>
      <c r="J45" s="158"/>
      <c r="K45" s="158">
        <f>'実質公債費比率（分子）の構造'!N$49</f>
        <v>24</v>
      </c>
      <c r="L45" s="158"/>
      <c r="M45" s="158"/>
      <c r="N45" s="158">
        <f>'実質公債費比率（分子）の構造'!O$49</f>
        <v>24</v>
      </c>
      <c r="O45" s="158"/>
      <c r="P45" s="158"/>
    </row>
    <row r="46" spans="1:16" x14ac:dyDescent="0.15">
      <c r="A46" s="158" t="s">
        <v>64</v>
      </c>
      <c r="B46" s="158">
        <f>'実質公債費比率（分子）の構造'!K$48</f>
        <v>130</v>
      </c>
      <c r="C46" s="158"/>
      <c r="D46" s="158"/>
      <c r="E46" s="158">
        <f>'実質公債費比率（分子）の構造'!L$48</f>
        <v>96</v>
      </c>
      <c r="F46" s="158"/>
      <c r="G46" s="158"/>
      <c r="H46" s="158">
        <f>'実質公債費比率（分子）の構造'!M$48</f>
        <v>93</v>
      </c>
      <c r="I46" s="158"/>
      <c r="J46" s="158"/>
      <c r="K46" s="158">
        <f>'実質公債費比率（分子）の構造'!N$48</f>
        <v>94</v>
      </c>
      <c r="L46" s="158"/>
      <c r="M46" s="158"/>
      <c r="N46" s="158">
        <f>'実質公債費比率（分子）の構造'!O$48</f>
        <v>85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973</v>
      </c>
      <c r="C49" s="158"/>
      <c r="D49" s="158"/>
      <c r="E49" s="158">
        <f>'実質公債費比率（分子）の構造'!L$45</f>
        <v>1012</v>
      </c>
      <c r="F49" s="158"/>
      <c r="G49" s="158"/>
      <c r="H49" s="158">
        <f>'実質公債費比率（分子）の構造'!M$45</f>
        <v>1014</v>
      </c>
      <c r="I49" s="158"/>
      <c r="J49" s="158"/>
      <c r="K49" s="158">
        <f>'実質公債費比率（分子）の構造'!N$45</f>
        <v>1055</v>
      </c>
      <c r="L49" s="158"/>
      <c r="M49" s="158"/>
      <c r="N49" s="158">
        <f>'実質公債費比率（分子）の構造'!O$45</f>
        <v>1150</v>
      </c>
      <c r="O49" s="158"/>
      <c r="P49" s="158"/>
    </row>
    <row r="50" spans="1:16" x14ac:dyDescent="0.15">
      <c r="A50" s="158" t="s">
        <v>67</v>
      </c>
      <c r="B50" s="158" t="e">
        <f>NA()</f>
        <v>#N/A</v>
      </c>
      <c r="C50" s="158">
        <f>IF(ISNUMBER('実質公債費比率（分子）の構造'!K$53),'実質公債費比率（分子）の構造'!K$53,NA())</f>
        <v>378</v>
      </c>
      <c r="D50" s="158" t="e">
        <f>NA()</f>
        <v>#N/A</v>
      </c>
      <c r="E50" s="158" t="e">
        <f>NA()</f>
        <v>#N/A</v>
      </c>
      <c r="F50" s="158">
        <f>IF(ISNUMBER('実質公債費比率（分子）の構造'!L$53),'実質公債費比率（分子）の構造'!L$53,NA())</f>
        <v>439</v>
      </c>
      <c r="G50" s="158" t="e">
        <f>NA()</f>
        <v>#N/A</v>
      </c>
      <c r="H50" s="158" t="e">
        <f>NA()</f>
        <v>#N/A</v>
      </c>
      <c r="I50" s="158">
        <f>IF(ISNUMBER('実質公債費比率（分子）の構造'!M$53),'実質公債費比率（分子）の構造'!M$53,NA())</f>
        <v>411</v>
      </c>
      <c r="J50" s="158" t="e">
        <f>NA()</f>
        <v>#N/A</v>
      </c>
      <c r="K50" s="158" t="e">
        <f>NA()</f>
        <v>#N/A</v>
      </c>
      <c r="L50" s="158">
        <f>IF(ISNUMBER('実質公債費比率（分子）の構造'!N$53),'実質公債費比率（分子）の構造'!N$53,NA())</f>
        <v>415</v>
      </c>
      <c r="M50" s="158" t="e">
        <f>NA()</f>
        <v>#N/A</v>
      </c>
      <c r="N50" s="158" t="e">
        <f>NA()</f>
        <v>#N/A</v>
      </c>
      <c r="O50" s="158">
        <f>IF(ISNUMBER('実質公債費比率（分子）の構造'!O$53),'実質公債費比率（分子）の構造'!O$53,NA())</f>
        <v>441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8690</v>
      </c>
      <c r="E56" s="157"/>
      <c r="F56" s="157"/>
      <c r="G56" s="157">
        <f>'将来負担比率（分子）の構造'!J$52</f>
        <v>8362</v>
      </c>
      <c r="H56" s="157"/>
      <c r="I56" s="157"/>
      <c r="J56" s="157">
        <f>'将来負担比率（分子）の構造'!K$52</f>
        <v>8205</v>
      </c>
      <c r="K56" s="157"/>
      <c r="L56" s="157"/>
      <c r="M56" s="157">
        <f>'将来負担比率（分子）の構造'!L$52</f>
        <v>8210</v>
      </c>
      <c r="N56" s="157"/>
      <c r="O56" s="157"/>
      <c r="P56" s="157">
        <f>'将来負担比率（分子）の構造'!M$52</f>
        <v>8102</v>
      </c>
    </row>
    <row r="57" spans="1:16" x14ac:dyDescent="0.15">
      <c r="A57" s="157" t="s">
        <v>42</v>
      </c>
      <c r="B57" s="157"/>
      <c r="C57" s="157"/>
      <c r="D57" s="157">
        <f>'将来負担比率（分子）の構造'!I$51</f>
        <v>678</v>
      </c>
      <c r="E57" s="157"/>
      <c r="F57" s="157"/>
      <c r="G57" s="157">
        <f>'将来負担比率（分子）の構造'!J$51</f>
        <v>573</v>
      </c>
      <c r="H57" s="157"/>
      <c r="I57" s="157"/>
      <c r="J57" s="157">
        <f>'将来負担比率（分子）の構造'!K$51</f>
        <v>568</v>
      </c>
      <c r="K57" s="157"/>
      <c r="L57" s="157"/>
      <c r="M57" s="157">
        <f>'将来負担比率（分子）の構造'!L$51</f>
        <v>489</v>
      </c>
      <c r="N57" s="157"/>
      <c r="O57" s="157"/>
      <c r="P57" s="157">
        <f>'将来負担比率（分子）の構造'!M$51</f>
        <v>393</v>
      </c>
    </row>
    <row r="58" spans="1:16" x14ac:dyDescent="0.15">
      <c r="A58" s="157" t="s">
        <v>41</v>
      </c>
      <c r="B58" s="157"/>
      <c r="C58" s="157"/>
      <c r="D58" s="157">
        <f>'将来負担比率（分子）の構造'!I$50</f>
        <v>7274</v>
      </c>
      <c r="E58" s="157"/>
      <c r="F58" s="157"/>
      <c r="G58" s="157">
        <f>'将来負担比率（分子）の構造'!J$50</f>
        <v>8102</v>
      </c>
      <c r="H58" s="157"/>
      <c r="I58" s="157"/>
      <c r="J58" s="157">
        <f>'将来負担比率（分子）の構造'!K$50</f>
        <v>8705</v>
      </c>
      <c r="K58" s="157"/>
      <c r="L58" s="157"/>
      <c r="M58" s="157">
        <f>'将来負担比率（分子）の構造'!L$50</f>
        <v>9240</v>
      </c>
      <c r="N58" s="157"/>
      <c r="O58" s="157"/>
      <c r="P58" s="157">
        <f>'将来負担比率（分子）の構造'!M$50</f>
        <v>9273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1162</v>
      </c>
      <c r="C62" s="157"/>
      <c r="D62" s="157"/>
      <c r="E62" s="157">
        <f>'将来負担比率（分子）の構造'!J$45</f>
        <v>1096</v>
      </c>
      <c r="F62" s="157"/>
      <c r="G62" s="157"/>
      <c r="H62" s="157">
        <f>'将来負担比率（分子）の構造'!K$45</f>
        <v>1034</v>
      </c>
      <c r="I62" s="157"/>
      <c r="J62" s="157"/>
      <c r="K62" s="157">
        <f>'将来負担比率（分子）の構造'!L$45</f>
        <v>966</v>
      </c>
      <c r="L62" s="157"/>
      <c r="M62" s="157"/>
      <c r="N62" s="157">
        <f>'将来負担比率（分子）の構造'!M$45</f>
        <v>1054</v>
      </c>
      <c r="O62" s="157"/>
      <c r="P62" s="157"/>
    </row>
    <row r="63" spans="1:16" x14ac:dyDescent="0.15">
      <c r="A63" s="157" t="s">
        <v>34</v>
      </c>
      <c r="B63" s="157">
        <f>'将来負担比率（分子）の構造'!I$44</f>
        <v>151</v>
      </c>
      <c r="C63" s="157"/>
      <c r="D63" s="157"/>
      <c r="E63" s="157">
        <f>'将来負担比率（分子）の構造'!J$44</f>
        <v>117</v>
      </c>
      <c r="F63" s="157"/>
      <c r="G63" s="157"/>
      <c r="H63" s="157">
        <f>'将来負担比率（分子）の構造'!K$44</f>
        <v>88</v>
      </c>
      <c r="I63" s="157"/>
      <c r="J63" s="157"/>
      <c r="K63" s="157">
        <f>'将来負担比率（分子）の構造'!L$44</f>
        <v>160</v>
      </c>
      <c r="L63" s="157"/>
      <c r="M63" s="157"/>
      <c r="N63" s="157">
        <f>'将来負担比率（分子）の構造'!M$44</f>
        <v>362</v>
      </c>
      <c r="O63" s="157"/>
      <c r="P63" s="157"/>
    </row>
    <row r="64" spans="1:16" x14ac:dyDescent="0.15">
      <c r="A64" s="157" t="s">
        <v>33</v>
      </c>
      <c r="B64" s="157">
        <f>'将来負担比率（分子）の構造'!I$43</f>
        <v>1153</v>
      </c>
      <c r="C64" s="157"/>
      <c r="D64" s="157"/>
      <c r="E64" s="157">
        <f>'将来負担比率（分子）の構造'!J$43</f>
        <v>1061</v>
      </c>
      <c r="F64" s="157"/>
      <c r="G64" s="157"/>
      <c r="H64" s="157">
        <f>'将来負担比率（分子）の構造'!K$43</f>
        <v>974</v>
      </c>
      <c r="I64" s="157"/>
      <c r="J64" s="157"/>
      <c r="K64" s="157">
        <f>'将来負担比率（分子）の構造'!L$43</f>
        <v>809</v>
      </c>
      <c r="L64" s="157"/>
      <c r="M64" s="157"/>
      <c r="N64" s="157">
        <f>'将来負担比率（分子）の構造'!M$43</f>
        <v>744</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12041</v>
      </c>
      <c r="C66" s="157"/>
      <c r="D66" s="157"/>
      <c r="E66" s="157">
        <f>'将来負担比率（分子）の構造'!J$41</f>
        <v>12201</v>
      </c>
      <c r="F66" s="157"/>
      <c r="G66" s="157"/>
      <c r="H66" s="157">
        <f>'将来負担比率（分子）の構造'!K$41</f>
        <v>11652</v>
      </c>
      <c r="I66" s="157"/>
      <c r="J66" s="157"/>
      <c r="K66" s="157">
        <f>'将来負担比率（分子）の構造'!L$41</f>
        <v>11321</v>
      </c>
      <c r="L66" s="157"/>
      <c r="M66" s="157"/>
      <c r="N66" s="157">
        <f>'将来負担比率（分子）の構造'!M$41</f>
        <v>11089</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2110</v>
      </c>
      <c r="C72" s="161">
        <f>基金残高に係る経年分析!G55</f>
        <v>2169</v>
      </c>
      <c r="D72" s="161">
        <f>基金残高に係る経年分析!H55</f>
        <v>2104</v>
      </c>
    </row>
    <row r="73" spans="1:16" x14ac:dyDescent="0.15">
      <c r="A73" s="160" t="s">
        <v>74</v>
      </c>
      <c r="B73" s="161">
        <f>基金残高に係る経年分析!F56</f>
        <v>1003</v>
      </c>
      <c r="C73" s="161">
        <f>基金残高に係る経年分析!G56</f>
        <v>1028</v>
      </c>
      <c r="D73" s="161">
        <f>基金残高に係る経年分析!H56</f>
        <v>1048</v>
      </c>
    </row>
    <row r="74" spans="1:16" x14ac:dyDescent="0.15">
      <c r="A74" s="160" t="s">
        <v>75</v>
      </c>
      <c r="B74" s="161">
        <f>基金残高に係る経年分析!F57</f>
        <v>5026</v>
      </c>
      <c r="C74" s="161">
        <f>基金残高に係る経年分析!G57</f>
        <v>5425</v>
      </c>
      <c r="D74" s="161">
        <f>基金残高に係る経年分析!H57</f>
        <v>5513</v>
      </c>
    </row>
  </sheetData>
  <sheetProtection algorithmName="SHA-512" hashValue="0Itk9faKQ6EPUP0ePTd0CqO69z/5p7T5+uzr/FddKPfIzE2P5KlkZxYwBChdNZlAP20jlJResiDJOj0LmC9QhQ==" saltValue="X/UKwWGfK+Duuu8GLnxq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B1" workbookViewId="0">
      <selection activeCell="CR20" sqref="CR20:CY20"/>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1938815</v>
      </c>
      <c r="S5" s="600"/>
      <c r="T5" s="600"/>
      <c r="U5" s="600"/>
      <c r="V5" s="600"/>
      <c r="W5" s="600"/>
      <c r="X5" s="600"/>
      <c r="Y5" s="601"/>
      <c r="Z5" s="602">
        <v>13.3</v>
      </c>
      <c r="AA5" s="602"/>
      <c r="AB5" s="602"/>
      <c r="AC5" s="602"/>
      <c r="AD5" s="603">
        <v>1938815</v>
      </c>
      <c r="AE5" s="603"/>
      <c r="AF5" s="603"/>
      <c r="AG5" s="603"/>
      <c r="AH5" s="603"/>
      <c r="AI5" s="603"/>
      <c r="AJ5" s="603"/>
      <c r="AK5" s="603"/>
      <c r="AL5" s="604">
        <v>28.3</v>
      </c>
      <c r="AM5" s="605"/>
      <c r="AN5" s="605"/>
      <c r="AO5" s="606"/>
      <c r="AP5" s="596" t="s">
        <v>216</v>
      </c>
      <c r="AQ5" s="597"/>
      <c r="AR5" s="597"/>
      <c r="AS5" s="597"/>
      <c r="AT5" s="597"/>
      <c r="AU5" s="597"/>
      <c r="AV5" s="597"/>
      <c r="AW5" s="597"/>
      <c r="AX5" s="597"/>
      <c r="AY5" s="597"/>
      <c r="AZ5" s="597"/>
      <c r="BA5" s="597"/>
      <c r="BB5" s="597"/>
      <c r="BC5" s="597"/>
      <c r="BD5" s="597"/>
      <c r="BE5" s="597"/>
      <c r="BF5" s="598"/>
      <c r="BG5" s="610">
        <v>1938375</v>
      </c>
      <c r="BH5" s="611"/>
      <c r="BI5" s="611"/>
      <c r="BJ5" s="611"/>
      <c r="BK5" s="611"/>
      <c r="BL5" s="611"/>
      <c r="BM5" s="611"/>
      <c r="BN5" s="612"/>
      <c r="BO5" s="613">
        <v>100</v>
      </c>
      <c r="BP5" s="613"/>
      <c r="BQ5" s="613"/>
      <c r="BR5" s="613"/>
      <c r="BS5" s="614">
        <v>16252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120798</v>
      </c>
      <c r="S6" s="611"/>
      <c r="T6" s="611"/>
      <c r="U6" s="611"/>
      <c r="V6" s="611"/>
      <c r="W6" s="611"/>
      <c r="X6" s="611"/>
      <c r="Y6" s="612"/>
      <c r="Z6" s="613">
        <v>0.8</v>
      </c>
      <c r="AA6" s="613"/>
      <c r="AB6" s="613"/>
      <c r="AC6" s="613"/>
      <c r="AD6" s="614">
        <v>120798</v>
      </c>
      <c r="AE6" s="614"/>
      <c r="AF6" s="614"/>
      <c r="AG6" s="614"/>
      <c r="AH6" s="614"/>
      <c r="AI6" s="614"/>
      <c r="AJ6" s="614"/>
      <c r="AK6" s="614"/>
      <c r="AL6" s="615">
        <v>1.8</v>
      </c>
      <c r="AM6" s="616"/>
      <c r="AN6" s="616"/>
      <c r="AO6" s="617"/>
      <c r="AP6" s="607" t="s">
        <v>221</v>
      </c>
      <c r="AQ6" s="608"/>
      <c r="AR6" s="608"/>
      <c r="AS6" s="608"/>
      <c r="AT6" s="608"/>
      <c r="AU6" s="608"/>
      <c r="AV6" s="608"/>
      <c r="AW6" s="608"/>
      <c r="AX6" s="608"/>
      <c r="AY6" s="608"/>
      <c r="AZ6" s="608"/>
      <c r="BA6" s="608"/>
      <c r="BB6" s="608"/>
      <c r="BC6" s="608"/>
      <c r="BD6" s="608"/>
      <c r="BE6" s="608"/>
      <c r="BF6" s="609"/>
      <c r="BG6" s="610">
        <v>1938375</v>
      </c>
      <c r="BH6" s="611"/>
      <c r="BI6" s="611"/>
      <c r="BJ6" s="611"/>
      <c r="BK6" s="611"/>
      <c r="BL6" s="611"/>
      <c r="BM6" s="611"/>
      <c r="BN6" s="612"/>
      <c r="BO6" s="613">
        <v>100</v>
      </c>
      <c r="BP6" s="613"/>
      <c r="BQ6" s="613"/>
      <c r="BR6" s="613"/>
      <c r="BS6" s="614">
        <v>16252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131238</v>
      </c>
      <c r="CS6" s="611"/>
      <c r="CT6" s="611"/>
      <c r="CU6" s="611"/>
      <c r="CV6" s="611"/>
      <c r="CW6" s="611"/>
      <c r="CX6" s="611"/>
      <c r="CY6" s="612"/>
      <c r="CZ6" s="604">
        <v>0.9</v>
      </c>
      <c r="DA6" s="605"/>
      <c r="DB6" s="605"/>
      <c r="DC6" s="621"/>
      <c r="DD6" s="619">
        <v>2508</v>
      </c>
      <c r="DE6" s="611"/>
      <c r="DF6" s="611"/>
      <c r="DG6" s="611"/>
      <c r="DH6" s="611"/>
      <c r="DI6" s="611"/>
      <c r="DJ6" s="611"/>
      <c r="DK6" s="611"/>
      <c r="DL6" s="611"/>
      <c r="DM6" s="611"/>
      <c r="DN6" s="611"/>
      <c r="DO6" s="611"/>
      <c r="DP6" s="612"/>
      <c r="DQ6" s="619">
        <v>131220</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681</v>
      </c>
      <c r="S7" s="611"/>
      <c r="T7" s="611"/>
      <c r="U7" s="611"/>
      <c r="V7" s="611"/>
      <c r="W7" s="611"/>
      <c r="X7" s="611"/>
      <c r="Y7" s="612"/>
      <c r="Z7" s="613">
        <v>0</v>
      </c>
      <c r="AA7" s="613"/>
      <c r="AB7" s="613"/>
      <c r="AC7" s="613"/>
      <c r="AD7" s="614">
        <v>681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650501</v>
      </c>
      <c r="BH7" s="611"/>
      <c r="BI7" s="611"/>
      <c r="BJ7" s="611"/>
      <c r="BK7" s="611"/>
      <c r="BL7" s="611"/>
      <c r="BM7" s="611"/>
      <c r="BN7" s="612"/>
      <c r="BO7" s="613">
        <v>33.6</v>
      </c>
      <c r="BP7" s="613"/>
      <c r="BQ7" s="613"/>
      <c r="BR7" s="613"/>
      <c r="BS7" s="614">
        <v>16252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2287655</v>
      </c>
      <c r="CS7" s="611"/>
      <c r="CT7" s="611"/>
      <c r="CU7" s="611"/>
      <c r="CV7" s="611"/>
      <c r="CW7" s="611"/>
      <c r="CX7" s="611"/>
      <c r="CY7" s="612"/>
      <c r="CZ7" s="613">
        <v>16.399999999999999</v>
      </c>
      <c r="DA7" s="613"/>
      <c r="DB7" s="613"/>
      <c r="DC7" s="613"/>
      <c r="DD7" s="619">
        <v>136854</v>
      </c>
      <c r="DE7" s="611"/>
      <c r="DF7" s="611"/>
      <c r="DG7" s="611"/>
      <c r="DH7" s="611"/>
      <c r="DI7" s="611"/>
      <c r="DJ7" s="611"/>
      <c r="DK7" s="611"/>
      <c r="DL7" s="611"/>
      <c r="DM7" s="611"/>
      <c r="DN7" s="611"/>
      <c r="DO7" s="611"/>
      <c r="DP7" s="612"/>
      <c r="DQ7" s="619">
        <v>1739598</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7804</v>
      </c>
      <c r="S8" s="611"/>
      <c r="T8" s="611"/>
      <c r="U8" s="611"/>
      <c r="V8" s="611"/>
      <c r="W8" s="611"/>
      <c r="X8" s="611"/>
      <c r="Y8" s="612"/>
      <c r="Z8" s="613">
        <v>0.1</v>
      </c>
      <c r="AA8" s="613"/>
      <c r="AB8" s="613"/>
      <c r="AC8" s="613"/>
      <c r="AD8" s="614">
        <v>7804</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24788</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4979735</v>
      </c>
      <c r="CS8" s="611"/>
      <c r="CT8" s="611"/>
      <c r="CU8" s="611"/>
      <c r="CV8" s="611"/>
      <c r="CW8" s="611"/>
      <c r="CX8" s="611"/>
      <c r="CY8" s="612"/>
      <c r="CZ8" s="613">
        <v>35.700000000000003</v>
      </c>
      <c r="DA8" s="613"/>
      <c r="DB8" s="613"/>
      <c r="DC8" s="613"/>
      <c r="DD8" s="619">
        <v>7744</v>
      </c>
      <c r="DE8" s="611"/>
      <c r="DF8" s="611"/>
      <c r="DG8" s="611"/>
      <c r="DH8" s="611"/>
      <c r="DI8" s="611"/>
      <c r="DJ8" s="611"/>
      <c r="DK8" s="611"/>
      <c r="DL8" s="611"/>
      <c r="DM8" s="611"/>
      <c r="DN8" s="611"/>
      <c r="DO8" s="611"/>
      <c r="DP8" s="612"/>
      <c r="DQ8" s="619">
        <v>2494940</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10886</v>
      </c>
      <c r="S9" s="611"/>
      <c r="T9" s="611"/>
      <c r="U9" s="611"/>
      <c r="V9" s="611"/>
      <c r="W9" s="611"/>
      <c r="X9" s="611"/>
      <c r="Y9" s="612"/>
      <c r="Z9" s="613">
        <v>0.1</v>
      </c>
      <c r="AA9" s="613"/>
      <c r="AB9" s="613"/>
      <c r="AC9" s="613"/>
      <c r="AD9" s="614">
        <v>10886</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528270</v>
      </c>
      <c r="BH9" s="611"/>
      <c r="BI9" s="611"/>
      <c r="BJ9" s="611"/>
      <c r="BK9" s="611"/>
      <c r="BL9" s="611"/>
      <c r="BM9" s="611"/>
      <c r="BN9" s="612"/>
      <c r="BO9" s="613">
        <v>27.2</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1100495</v>
      </c>
      <c r="CS9" s="611"/>
      <c r="CT9" s="611"/>
      <c r="CU9" s="611"/>
      <c r="CV9" s="611"/>
      <c r="CW9" s="611"/>
      <c r="CX9" s="611"/>
      <c r="CY9" s="612"/>
      <c r="CZ9" s="613">
        <v>7.9</v>
      </c>
      <c r="DA9" s="613"/>
      <c r="DB9" s="613"/>
      <c r="DC9" s="613"/>
      <c r="DD9" s="619">
        <v>165823</v>
      </c>
      <c r="DE9" s="611"/>
      <c r="DF9" s="611"/>
      <c r="DG9" s="611"/>
      <c r="DH9" s="611"/>
      <c r="DI9" s="611"/>
      <c r="DJ9" s="611"/>
      <c r="DK9" s="611"/>
      <c r="DL9" s="611"/>
      <c r="DM9" s="611"/>
      <c r="DN9" s="611"/>
      <c r="DO9" s="611"/>
      <c r="DP9" s="612"/>
      <c r="DQ9" s="619">
        <v>823007</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40560</v>
      </c>
      <c r="BH10" s="611"/>
      <c r="BI10" s="611"/>
      <c r="BJ10" s="611"/>
      <c r="BK10" s="611"/>
      <c r="BL10" s="611"/>
      <c r="BM10" s="611"/>
      <c r="BN10" s="612"/>
      <c r="BO10" s="613">
        <v>2.1</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12165</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12165</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498127</v>
      </c>
      <c r="S11" s="611"/>
      <c r="T11" s="611"/>
      <c r="U11" s="611"/>
      <c r="V11" s="611"/>
      <c r="W11" s="611"/>
      <c r="X11" s="611"/>
      <c r="Y11" s="612"/>
      <c r="Z11" s="615">
        <v>3.4</v>
      </c>
      <c r="AA11" s="616"/>
      <c r="AB11" s="616"/>
      <c r="AC11" s="622"/>
      <c r="AD11" s="619">
        <v>498127</v>
      </c>
      <c r="AE11" s="611"/>
      <c r="AF11" s="611"/>
      <c r="AG11" s="611"/>
      <c r="AH11" s="611"/>
      <c r="AI11" s="611"/>
      <c r="AJ11" s="611"/>
      <c r="AK11" s="612"/>
      <c r="AL11" s="615">
        <v>7.3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56883</v>
      </c>
      <c r="BH11" s="611"/>
      <c r="BI11" s="611"/>
      <c r="BJ11" s="611"/>
      <c r="BK11" s="611"/>
      <c r="BL11" s="611"/>
      <c r="BM11" s="611"/>
      <c r="BN11" s="612"/>
      <c r="BO11" s="613">
        <v>2.9</v>
      </c>
      <c r="BP11" s="613"/>
      <c r="BQ11" s="613"/>
      <c r="BR11" s="613"/>
      <c r="BS11" s="614">
        <v>16252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675108</v>
      </c>
      <c r="CS11" s="611"/>
      <c r="CT11" s="611"/>
      <c r="CU11" s="611"/>
      <c r="CV11" s="611"/>
      <c r="CW11" s="611"/>
      <c r="CX11" s="611"/>
      <c r="CY11" s="612"/>
      <c r="CZ11" s="613">
        <v>4.8</v>
      </c>
      <c r="DA11" s="613"/>
      <c r="DB11" s="613"/>
      <c r="DC11" s="613"/>
      <c r="DD11" s="619">
        <v>283960</v>
      </c>
      <c r="DE11" s="611"/>
      <c r="DF11" s="611"/>
      <c r="DG11" s="611"/>
      <c r="DH11" s="611"/>
      <c r="DI11" s="611"/>
      <c r="DJ11" s="611"/>
      <c r="DK11" s="611"/>
      <c r="DL11" s="611"/>
      <c r="DM11" s="611"/>
      <c r="DN11" s="611"/>
      <c r="DO11" s="611"/>
      <c r="DP11" s="612"/>
      <c r="DQ11" s="619">
        <v>330239</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1013754</v>
      </c>
      <c r="BH12" s="611"/>
      <c r="BI12" s="611"/>
      <c r="BJ12" s="611"/>
      <c r="BK12" s="611"/>
      <c r="BL12" s="611"/>
      <c r="BM12" s="611"/>
      <c r="BN12" s="612"/>
      <c r="BO12" s="613">
        <v>52.3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511453</v>
      </c>
      <c r="CS12" s="611"/>
      <c r="CT12" s="611"/>
      <c r="CU12" s="611"/>
      <c r="CV12" s="611"/>
      <c r="CW12" s="611"/>
      <c r="CX12" s="611"/>
      <c r="CY12" s="612"/>
      <c r="CZ12" s="613">
        <v>3.7</v>
      </c>
      <c r="DA12" s="613"/>
      <c r="DB12" s="613"/>
      <c r="DC12" s="613"/>
      <c r="DD12" s="619">
        <v>4289</v>
      </c>
      <c r="DE12" s="611"/>
      <c r="DF12" s="611"/>
      <c r="DG12" s="611"/>
      <c r="DH12" s="611"/>
      <c r="DI12" s="611"/>
      <c r="DJ12" s="611"/>
      <c r="DK12" s="611"/>
      <c r="DL12" s="611"/>
      <c r="DM12" s="611"/>
      <c r="DN12" s="611"/>
      <c r="DO12" s="611"/>
      <c r="DP12" s="612"/>
      <c r="DQ12" s="619">
        <v>159892</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999311</v>
      </c>
      <c r="BH13" s="611"/>
      <c r="BI13" s="611"/>
      <c r="BJ13" s="611"/>
      <c r="BK13" s="611"/>
      <c r="BL13" s="611"/>
      <c r="BM13" s="611"/>
      <c r="BN13" s="612"/>
      <c r="BO13" s="613">
        <v>51.5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1007827</v>
      </c>
      <c r="CS13" s="611"/>
      <c r="CT13" s="611"/>
      <c r="CU13" s="611"/>
      <c r="CV13" s="611"/>
      <c r="CW13" s="611"/>
      <c r="CX13" s="611"/>
      <c r="CY13" s="612"/>
      <c r="CZ13" s="613">
        <v>7.2</v>
      </c>
      <c r="DA13" s="613"/>
      <c r="DB13" s="613"/>
      <c r="DC13" s="613"/>
      <c r="DD13" s="619">
        <v>659332</v>
      </c>
      <c r="DE13" s="611"/>
      <c r="DF13" s="611"/>
      <c r="DG13" s="611"/>
      <c r="DH13" s="611"/>
      <c r="DI13" s="611"/>
      <c r="DJ13" s="611"/>
      <c r="DK13" s="611"/>
      <c r="DL13" s="611"/>
      <c r="DM13" s="611"/>
      <c r="DN13" s="611"/>
      <c r="DO13" s="611"/>
      <c r="DP13" s="612"/>
      <c r="DQ13" s="619">
        <v>465617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104827</v>
      </c>
      <c r="BH14" s="611"/>
      <c r="BI14" s="611"/>
      <c r="BJ14" s="611"/>
      <c r="BK14" s="611"/>
      <c r="BL14" s="611"/>
      <c r="BM14" s="611"/>
      <c r="BN14" s="612"/>
      <c r="BO14" s="613">
        <v>5.4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479946</v>
      </c>
      <c r="CS14" s="611"/>
      <c r="CT14" s="611"/>
      <c r="CU14" s="611"/>
      <c r="CV14" s="611"/>
      <c r="CW14" s="611"/>
      <c r="CX14" s="611"/>
      <c r="CY14" s="612"/>
      <c r="CZ14" s="613">
        <v>3.4</v>
      </c>
      <c r="DA14" s="613"/>
      <c r="DB14" s="613"/>
      <c r="DC14" s="613"/>
      <c r="DD14" s="619">
        <v>26630</v>
      </c>
      <c r="DE14" s="611"/>
      <c r="DF14" s="611"/>
      <c r="DG14" s="611"/>
      <c r="DH14" s="611"/>
      <c r="DI14" s="611"/>
      <c r="DJ14" s="611"/>
      <c r="DK14" s="611"/>
      <c r="DL14" s="611"/>
      <c r="DM14" s="611"/>
      <c r="DN14" s="611"/>
      <c r="DO14" s="611"/>
      <c r="DP14" s="612"/>
      <c r="DQ14" s="619">
        <v>454608</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8609</v>
      </c>
      <c r="S15" s="611"/>
      <c r="T15" s="611"/>
      <c r="U15" s="611"/>
      <c r="V15" s="611"/>
      <c r="W15" s="611"/>
      <c r="X15" s="611"/>
      <c r="Y15" s="612"/>
      <c r="Z15" s="613">
        <v>0.1</v>
      </c>
      <c r="AA15" s="613"/>
      <c r="AB15" s="613"/>
      <c r="AC15" s="613"/>
      <c r="AD15" s="614">
        <v>8609</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169293</v>
      </c>
      <c r="BH15" s="611"/>
      <c r="BI15" s="611"/>
      <c r="BJ15" s="611"/>
      <c r="BK15" s="611"/>
      <c r="BL15" s="611"/>
      <c r="BM15" s="611"/>
      <c r="BN15" s="612"/>
      <c r="BO15" s="613">
        <v>8.6999999999999993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1436093</v>
      </c>
      <c r="CS15" s="611"/>
      <c r="CT15" s="611"/>
      <c r="CU15" s="611"/>
      <c r="CV15" s="611"/>
      <c r="CW15" s="611"/>
      <c r="CX15" s="611"/>
      <c r="CY15" s="612"/>
      <c r="CZ15" s="613">
        <v>10.3</v>
      </c>
      <c r="DA15" s="613"/>
      <c r="DB15" s="613"/>
      <c r="DC15" s="613"/>
      <c r="DD15" s="619">
        <v>646114</v>
      </c>
      <c r="DE15" s="611"/>
      <c r="DF15" s="611"/>
      <c r="DG15" s="611"/>
      <c r="DH15" s="611"/>
      <c r="DI15" s="611"/>
      <c r="DJ15" s="611"/>
      <c r="DK15" s="611"/>
      <c r="DL15" s="611"/>
      <c r="DM15" s="611"/>
      <c r="DN15" s="611"/>
      <c r="DO15" s="611"/>
      <c r="DP15" s="612"/>
      <c r="DQ15" s="619">
        <v>792077</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36032</v>
      </c>
      <c r="S16" s="611"/>
      <c r="T16" s="611"/>
      <c r="U16" s="611"/>
      <c r="V16" s="611"/>
      <c r="W16" s="611"/>
      <c r="X16" s="611"/>
      <c r="Y16" s="612"/>
      <c r="Z16" s="613">
        <v>0.2</v>
      </c>
      <c r="AA16" s="613"/>
      <c r="AB16" s="613"/>
      <c r="AC16" s="613"/>
      <c r="AD16" s="614">
        <v>36032</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189748</v>
      </c>
      <c r="CS16" s="611"/>
      <c r="CT16" s="611"/>
      <c r="CU16" s="611"/>
      <c r="CV16" s="611"/>
      <c r="CW16" s="611"/>
      <c r="CX16" s="611"/>
      <c r="CY16" s="612"/>
      <c r="CZ16" s="613">
        <v>1.4</v>
      </c>
      <c r="DA16" s="613"/>
      <c r="DB16" s="613"/>
      <c r="DC16" s="613"/>
      <c r="DD16" s="619" t="s">
        <v>122</v>
      </c>
      <c r="DE16" s="611"/>
      <c r="DF16" s="611"/>
      <c r="DG16" s="611"/>
      <c r="DH16" s="611"/>
      <c r="DI16" s="611"/>
      <c r="DJ16" s="611"/>
      <c r="DK16" s="611"/>
      <c r="DL16" s="611"/>
      <c r="DM16" s="611"/>
      <c r="DN16" s="611"/>
      <c r="DO16" s="611"/>
      <c r="DP16" s="612"/>
      <c r="DQ16" s="619">
        <v>68841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74071</v>
      </c>
      <c r="S17" s="611"/>
      <c r="T17" s="611"/>
      <c r="U17" s="611"/>
      <c r="V17" s="611"/>
      <c r="W17" s="611"/>
      <c r="X17" s="611"/>
      <c r="Y17" s="612"/>
      <c r="Z17" s="613">
        <v>0.5</v>
      </c>
      <c r="AA17" s="613"/>
      <c r="AB17" s="613"/>
      <c r="AC17" s="613"/>
      <c r="AD17" s="614">
        <v>74071</v>
      </c>
      <c r="AE17" s="614"/>
      <c r="AF17" s="614"/>
      <c r="AG17" s="614"/>
      <c r="AH17" s="614"/>
      <c r="AI17" s="614"/>
      <c r="AJ17" s="614"/>
      <c r="AK17" s="614"/>
      <c r="AL17" s="615">
        <v>1.1000000000000001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1150095</v>
      </c>
      <c r="CS17" s="611"/>
      <c r="CT17" s="611"/>
      <c r="CU17" s="611"/>
      <c r="CV17" s="611"/>
      <c r="CW17" s="611"/>
      <c r="CX17" s="611"/>
      <c r="CY17" s="612"/>
      <c r="CZ17" s="613">
        <v>8.1999999999999993</v>
      </c>
      <c r="DA17" s="613"/>
      <c r="DB17" s="613"/>
      <c r="DC17" s="613"/>
      <c r="DD17" s="619" t="s">
        <v>122</v>
      </c>
      <c r="DE17" s="611"/>
      <c r="DF17" s="611"/>
      <c r="DG17" s="611"/>
      <c r="DH17" s="611"/>
      <c r="DI17" s="611"/>
      <c r="DJ17" s="611"/>
      <c r="DK17" s="611"/>
      <c r="DL17" s="611"/>
      <c r="DM17" s="611"/>
      <c r="DN17" s="611"/>
      <c r="DO17" s="611"/>
      <c r="DP17" s="612"/>
      <c r="DQ17" s="619">
        <v>1098995</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10251</v>
      </c>
      <c r="S18" s="611"/>
      <c r="T18" s="611"/>
      <c r="U18" s="611"/>
      <c r="V18" s="611"/>
      <c r="W18" s="611"/>
      <c r="X18" s="611"/>
      <c r="Y18" s="612"/>
      <c r="Z18" s="613">
        <v>0.1</v>
      </c>
      <c r="AA18" s="613"/>
      <c r="AB18" s="613"/>
      <c r="AC18" s="613"/>
      <c r="AD18" s="614">
        <v>10251</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63820</v>
      </c>
      <c r="S19" s="611"/>
      <c r="T19" s="611"/>
      <c r="U19" s="611"/>
      <c r="V19" s="611"/>
      <c r="W19" s="611"/>
      <c r="X19" s="611"/>
      <c r="Y19" s="612"/>
      <c r="Z19" s="613">
        <v>0.4</v>
      </c>
      <c r="AA19" s="613"/>
      <c r="AB19" s="613"/>
      <c r="AC19" s="613"/>
      <c r="AD19" s="614">
        <v>63820</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440</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440</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13961558</v>
      </c>
      <c r="CS20" s="611"/>
      <c r="CT20" s="611"/>
      <c r="CU20" s="611"/>
      <c r="CV20" s="611"/>
      <c r="CW20" s="611"/>
      <c r="CX20" s="611"/>
      <c r="CY20" s="612"/>
      <c r="CZ20" s="613">
        <v>100</v>
      </c>
      <c r="DA20" s="613"/>
      <c r="DB20" s="613"/>
      <c r="DC20" s="613"/>
      <c r="DD20" s="619">
        <v>1933254</v>
      </c>
      <c r="DE20" s="611"/>
      <c r="DF20" s="611"/>
      <c r="DG20" s="611"/>
      <c r="DH20" s="611"/>
      <c r="DI20" s="611"/>
      <c r="DJ20" s="611"/>
      <c r="DK20" s="611"/>
      <c r="DL20" s="611"/>
      <c r="DM20" s="611"/>
      <c r="DN20" s="611"/>
      <c r="DO20" s="611"/>
      <c r="DP20" s="612"/>
      <c r="DQ20" s="619">
        <v>8571199</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4992973</v>
      </c>
      <c r="S21" s="611"/>
      <c r="T21" s="611"/>
      <c r="U21" s="611"/>
      <c r="V21" s="611"/>
      <c r="W21" s="611"/>
      <c r="X21" s="611"/>
      <c r="Y21" s="612"/>
      <c r="Z21" s="613">
        <v>34.200000000000003</v>
      </c>
      <c r="AA21" s="613"/>
      <c r="AB21" s="613"/>
      <c r="AC21" s="613"/>
      <c r="AD21" s="614">
        <v>4129918</v>
      </c>
      <c r="AE21" s="614"/>
      <c r="AF21" s="614"/>
      <c r="AG21" s="614"/>
      <c r="AH21" s="614"/>
      <c r="AI21" s="614"/>
      <c r="AJ21" s="614"/>
      <c r="AK21" s="614"/>
      <c r="AL21" s="615">
        <v>60.2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440</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4129918</v>
      </c>
      <c r="S22" s="611"/>
      <c r="T22" s="611"/>
      <c r="U22" s="611"/>
      <c r="V22" s="611"/>
      <c r="W22" s="611"/>
      <c r="X22" s="611"/>
      <c r="Y22" s="612"/>
      <c r="Z22" s="613">
        <v>28.3</v>
      </c>
      <c r="AA22" s="613"/>
      <c r="AB22" s="613"/>
      <c r="AC22" s="613"/>
      <c r="AD22" s="614">
        <v>4129918</v>
      </c>
      <c r="AE22" s="614"/>
      <c r="AF22" s="614"/>
      <c r="AG22" s="614"/>
      <c r="AH22" s="614"/>
      <c r="AI22" s="614"/>
      <c r="AJ22" s="614"/>
      <c r="AK22" s="614"/>
      <c r="AL22" s="615">
        <v>60.2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863055</v>
      </c>
      <c r="S23" s="611"/>
      <c r="T23" s="611"/>
      <c r="U23" s="611"/>
      <c r="V23" s="611"/>
      <c r="W23" s="611"/>
      <c r="X23" s="611"/>
      <c r="Y23" s="612"/>
      <c r="Z23" s="613">
        <v>5.9</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6044461</v>
      </c>
      <c r="CS24" s="600"/>
      <c r="CT24" s="600"/>
      <c r="CU24" s="600"/>
      <c r="CV24" s="600"/>
      <c r="CW24" s="600"/>
      <c r="CX24" s="600"/>
      <c r="CY24" s="601"/>
      <c r="CZ24" s="604">
        <v>43.3</v>
      </c>
      <c r="DA24" s="605"/>
      <c r="DB24" s="605"/>
      <c r="DC24" s="621"/>
      <c r="DD24" s="645">
        <v>3893855</v>
      </c>
      <c r="DE24" s="600"/>
      <c r="DF24" s="600"/>
      <c r="DG24" s="600"/>
      <c r="DH24" s="600"/>
      <c r="DI24" s="600"/>
      <c r="DJ24" s="600"/>
      <c r="DK24" s="601"/>
      <c r="DL24" s="645">
        <v>3495918</v>
      </c>
      <c r="DM24" s="600"/>
      <c r="DN24" s="600"/>
      <c r="DO24" s="600"/>
      <c r="DP24" s="600"/>
      <c r="DQ24" s="600"/>
      <c r="DR24" s="600"/>
      <c r="DS24" s="600"/>
      <c r="DT24" s="600"/>
      <c r="DU24" s="600"/>
      <c r="DV24" s="601"/>
      <c r="DW24" s="604">
        <v>50.8</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7688796</v>
      </c>
      <c r="S25" s="611"/>
      <c r="T25" s="611"/>
      <c r="U25" s="611"/>
      <c r="V25" s="611"/>
      <c r="W25" s="611"/>
      <c r="X25" s="611"/>
      <c r="Y25" s="612"/>
      <c r="Z25" s="613">
        <v>52.7</v>
      </c>
      <c r="AA25" s="613"/>
      <c r="AB25" s="613"/>
      <c r="AC25" s="613"/>
      <c r="AD25" s="614">
        <v>6825741</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1872084</v>
      </c>
      <c r="CS25" s="642"/>
      <c r="CT25" s="642"/>
      <c r="CU25" s="642"/>
      <c r="CV25" s="642"/>
      <c r="CW25" s="642"/>
      <c r="CX25" s="642"/>
      <c r="CY25" s="643"/>
      <c r="CZ25" s="615">
        <v>13.4</v>
      </c>
      <c r="DA25" s="640"/>
      <c r="DB25" s="640"/>
      <c r="DC25" s="644"/>
      <c r="DD25" s="619">
        <v>1742455</v>
      </c>
      <c r="DE25" s="642"/>
      <c r="DF25" s="642"/>
      <c r="DG25" s="642"/>
      <c r="DH25" s="642"/>
      <c r="DI25" s="642"/>
      <c r="DJ25" s="642"/>
      <c r="DK25" s="643"/>
      <c r="DL25" s="619">
        <v>1703868</v>
      </c>
      <c r="DM25" s="642"/>
      <c r="DN25" s="642"/>
      <c r="DO25" s="642"/>
      <c r="DP25" s="642"/>
      <c r="DQ25" s="642"/>
      <c r="DR25" s="642"/>
      <c r="DS25" s="642"/>
      <c r="DT25" s="642"/>
      <c r="DU25" s="642"/>
      <c r="DV25" s="643"/>
      <c r="DW25" s="615">
        <v>24.8</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1556</v>
      </c>
      <c r="S26" s="611"/>
      <c r="T26" s="611"/>
      <c r="U26" s="611"/>
      <c r="V26" s="611"/>
      <c r="W26" s="611"/>
      <c r="X26" s="611"/>
      <c r="Y26" s="612"/>
      <c r="Z26" s="613">
        <v>0</v>
      </c>
      <c r="AA26" s="613"/>
      <c r="AB26" s="613"/>
      <c r="AC26" s="613"/>
      <c r="AD26" s="614">
        <v>1556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926750</v>
      </c>
      <c r="CS26" s="611"/>
      <c r="CT26" s="611"/>
      <c r="CU26" s="611"/>
      <c r="CV26" s="611"/>
      <c r="CW26" s="611"/>
      <c r="CX26" s="611"/>
      <c r="CY26" s="612"/>
      <c r="CZ26" s="615">
        <v>6.6</v>
      </c>
      <c r="DA26" s="640"/>
      <c r="DB26" s="640"/>
      <c r="DC26" s="644"/>
      <c r="DD26" s="619">
        <v>877813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43116</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1938815</v>
      </c>
      <c r="BH27" s="611"/>
      <c r="BI27" s="611"/>
      <c r="BJ27" s="611"/>
      <c r="BK27" s="611"/>
      <c r="BL27" s="611"/>
      <c r="BM27" s="611"/>
      <c r="BN27" s="612"/>
      <c r="BO27" s="613">
        <v>100</v>
      </c>
      <c r="BP27" s="613"/>
      <c r="BQ27" s="613"/>
      <c r="BR27" s="613"/>
      <c r="BS27" s="614">
        <v>16252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3022282</v>
      </c>
      <c r="CS27" s="642"/>
      <c r="CT27" s="642"/>
      <c r="CU27" s="642"/>
      <c r="CV27" s="642"/>
      <c r="CW27" s="642"/>
      <c r="CX27" s="642"/>
      <c r="CY27" s="643"/>
      <c r="CZ27" s="615">
        <v>21.6</v>
      </c>
      <c r="DA27" s="640"/>
      <c r="DB27" s="640"/>
      <c r="DC27" s="644"/>
      <c r="DD27" s="619">
        <v>1052405</v>
      </c>
      <c r="DE27" s="642"/>
      <c r="DF27" s="642"/>
      <c r="DG27" s="642"/>
      <c r="DH27" s="642"/>
      <c r="DI27" s="642"/>
      <c r="DJ27" s="642"/>
      <c r="DK27" s="643"/>
      <c r="DL27" s="619">
        <v>693055</v>
      </c>
      <c r="DM27" s="642"/>
      <c r="DN27" s="642"/>
      <c r="DO27" s="642"/>
      <c r="DP27" s="642"/>
      <c r="DQ27" s="642"/>
      <c r="DR27" s="642"/>
      <c r="DS27" s="642"/>
      <c r="DT27" s="642"/>
      <c r="DU27" s="642"/>
      <c r="DV27" s="643"/>
      <c r="DW27" s="615">
        <v>10.1</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95778</v>
      </c>
      <c r="S28" s="611"/>
      <c r="T28" s="611"/>
      <c r="U28" s="611"/>
      <c r="V28" s="611"/>
      <c r="W28" s="611"/>
      <c r="X28" s="611"/>
      <c r="Y28" s="612"/>
      <c r="Z28" s="613">
        <v>0.7</v>
      </c>
      <c r="AA28" s="613"/>
      <c r="AB28" s="613"/>
      <c r="AC28" s="613"/>
      <c r="AD28" s="614">
        <v>8866</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1150095</v>
      </c>
      <c r="CS28" s="611"/>
      <c r="CT28" s="611"/>
      <c r="CU28" s="611"/>
      <c r="CV28" s="611"/>
      <c r="CW28" s="611"/>
      <c r="CX28" s="611"/>
      <c r="CY28" s="612"/>
      <c r="CZ28" s="615">
        <v>8.1999999999999993</v>
      </c>
      <c r="DA28" s="640"/>
      <c r="DB28" s="640"/>
      <c r="DC28" s="644"/>
      <c r="DD28" s="619">
        <v>1098995</v>
      </c>
      <c r="DE28" s="611"/>
      <c r="DF28" s="611"/>
      <c r="DG28" s="611"/>
      <c r="DH28" s="611"/>
      <c r="DI28" s="611"/>
      <c r="DJ28" s="611"/>
      <c r="DK28" s="612"/>
      <c r="DL28" s="619">
        <v>1098995</v>
      </c>
      <c r="DM28" s="611"/>
      <c r="DN28" s="611"/>
      <c r="DO28" s="611"/>
      <c r="DP28" s="611"/>
      <c r="DQ28" s="611"/>
      <c r="DR28" s="611"/>
      <c r="DS28" s="611"/>
      <c r="DT28" s="611"/>
      <c r="DU28" s="611"/>
      <c r="DV28" s="612"/>
      <c r="DW28" s="615">
        <v>16</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26614</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1150095</v>
      </c>
      <c r="CS29" s="642"/>
      <c r="CT29" s="642"/>
      <c r="CU29" s="642"/>
      <c r="CV29" s="642"/>
      <c r="CW29" s="642"/>
      <c r="CX29" s="642"/>
      <c r="CY29" s="643"/>
      <c r="CZ29" s="615">
        <v>8.1999999999999993</v>
      </c>
      <c r="DA29" s="640"/>
      <c r="DB29" s="640"/>
      <c r="DC29" s="644"/>
      <c r="DD29" s="619">
        <v>1098995</v>
      </c>
      <c r="DE29" s="642"/>
      <c r="DF29" s="642"/>
      <c r="DG29" s="642"/>
      <c r="DH29" s="642"/>
      <c r="DI29" s="642"/>
      <c r="DJ29" s="642"/>
      <c r="DK29" s="643"/>
      <c r="DL29" s="619">
        <v>1098995</v>
      </c>
      <c r="DM29" s="642"/>
      <c r="DN29" s="642"/>
      <c r="DO29" s="642"/>
      <c r="DP29" s="642"/>
      <c r="DQ29" s="642"/>
      <c r="DR29" s="642"/>
      <c r="DS29" s="642"/>
      <c r="DT29" s="642"/>
      <c r="DU29" s="642"/>
      <c r="DV29" s="643"/>
      <c r="DW29" s="615">
        <v>16</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2226424</v>
      </c>
      <c r="S30" s="611"/>
      <c r="T30" s="611"/>
      <c r="U30" s="611"/>
      <c r="V30" s="611"/>
      <c r="W30" s="611"/>
      <c r="X30" s="611"/>
      <c r="Y30" s="612"/>
      <c r="Z30" s="613">
        <v>15.3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1115517</v>
      </c>
      <c r="CS30" s="611"/>
      <c r="CT30" s="611"/>
      <c r="CU30" s="611"/>
      <c r="CV30" s="611"/>
      <c r="CW30" s="611"/>
      <c r="CX30" s="611"/>
      <c r="CY30" s="612"/>
      <c r="CZ30" s="615">
        <v>8</v>
      </c>
      <c r="DA30" s="640"/>
      <c r="DB30" s="640"/>
      <c r="DC30" s="644"/>
      <c r="DD30" s="619">
        <v>1065041</v>
      </c>
      <c r="DE30" s="611"/>
      <c r="DF30" s="611"/>
      <c r="DG30" s="611"/>
      <c r="DH30" s="611"/>
      <c r="DI30" s="611"/>
      <c r="DJ30" s="611"/>
      <c r="DK30" s="612"/>
      <c r="DL30" s="619">
        <v>1065041</v>
      </c>
      <c r="DM30" s="611"/>
      <c r="DN30" s="611"/>
      <c r="DO30" s="611"/>
      <c r="DP30" s="611"/>
      <c r="DQ30" s="611"/>
      <c r="DR30" s="611"/>
      <c r="DS30" s="611"/>
      <c r="DT30" s="611"/>
      <c r="DU30" s="611"/>
      <c r="DV30" s="612"/>
      <c r="DW30" s="615">
        <v>15.5</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98.9</v>
      </c>
      <c r="BH31" s="654"/>
      <c r="BI31" s="654"/>
      <c r="BJ31" s="654"/>
      <c r="BK31" s="654"/>
      <c r="BL31" s="654"/>
      <c r="BM31" s="605">
        <v>95.7</v>
      </c>
      <c r="BN31" s="654"/>
      <c r="BO31" s="654"/>
      <c r="BP31" s="654"/>
      <c r="BQ31" s="655"/>
      <c r="BR31" s="666">
        <v>98.9</v>
      </c>
      <c r="BS31" s="654"/>
      <c r="BT31" s="654"/>
      <c r="BU31" s="654"/>
      <c r="BV31" s="654"/>
      <c r="BW31" s="654"/>
      <c r="BX31" s="605">
        <v>95.8</v>
      </c>
      <c r="BY31" s="654"/>
      <c r="BZ31" s="654"/>
      <c r="CA31" s="654"/>
      <c r="CB31" s="655"/>
      <c r="CD31" s="648"/>
      <c r="CE31" s="649"/>
      <c r="CF31" s="607" t="s">
        <v>300</v>
      </c>
      <c r="CG31" s="608"/>
      <c r="CH31" s="608"/>
      <c r="CI31" s="608"/>
      <c r="CJ31" s="608"/>
      <c r="CK31" s="608"/>
      <c r="CL31" s="608"/>
      <c r="CM31" s="608"/>
      <c r="CN31" s="608"/>
      <c r="CO31" s="608"/>
      <c r="CP31" s="608"/>
      <c r="CQ31" s="609"/>
      <c r="CR31" s="610">
        <v>34578</v>
      </c>
      <c r="CS31" s="642"/>
      <c r="CT31" s="642"/>
      <c r="CU31" s="642"/>
      <c r="CV31" s="642"/>
      <c r="CW31" s="642"/>
      <c r="CX31" s="642"/>
      <c r="CY31" s="643"/>
      <c r="CZ31" s="615">
        <v>0.2</v>
      </c>
      <c r="DA31" s="640"/>
      <c r="DB31" s="640"/>
      <c r="DC31" s="644"/>
      <c r="DD31" s="619">
        <v>33954</v>
      </c>
      <c r="DE31" s="642"/>
      <c r="DF31" s="642"/>
      <c r="DG31" s="642"/>
      <c r="DH31" s="642"/>
      <c r="DI31" s="642"/>
      <c r="DJ31" s="642"/>
      <c r="DK31" s="643"/>
      <c r="DL31" s="619">
        <v>33954</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1174220</v>
      </c>
      <c r="S32" s="611"/>
      <c r="T32" s="611"/>
      <c r="U32" s="611"/>
      <c r="V32" s="611"/>
      <c r="W32" s="611"/>
      <c r="X32" s="611"/>
      <c r="Y32" s="612"/>
      <c r="Z32" s="613">
        <v>8</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99.1</v>
      </c>
      <c r="BH32" s="642"/>
      <c r="BI32" s="642"/>
      <c r="BJ32" s="642"/>
      <c r="BK32" s="642"/>
      <c r="BL32" s="642"/>
      <c r="BM32" s="616">
        <v>96.7</v>
      </c>
      <c r="BN32" s="642"/>
      <c r="BO32" s="642"/>
      <c r="BP32" s="642"/>
      <c r="BQ32" s="665"/>
      <c r="BR32" s="667">
        <v>99.2</v>
      </c>
      <c r="BS32" s="642"/>
      <c r="BT32" s="642"/>
      <c r="BU32" s="642"/>
      <c r="BV32" s="642"/>
      <c r="BW32" s="642"/>
      <c r="BX32" s="616">
        <v>97.1</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32886</v>
      </c>
      <c r="S33" s="611"/>
      <c r="T33" s="611"/>
      <c r="U33" s="611"/>
      <c r="V33" s="611"/>
      <c r="W33" s="611"/>
      <c r="X33" s="611"/>
      <c r="Y33" s="612"/>
      <c r="Z33" s="613">
        <v>0.2</v>
      </c>
      <c r="AA33" s="613"/>
      <c r="AB33" s="613"/>
      <c r="AC33" s="613"/>
      <c r="AD33" s="614">
        <v>20742</v>
      </c>
      <c r="AE33" s="614"/>
      <c r="AF33" s="614"/>
      <c r="AG33" s="614"/>
      <c r="AH33" s="614"/>
      <c r="AI33" s="614"/>
      <c r="AJ33" s="614"/>
      <c r="AK33" s="614"/>
      <c r="AL33" s="615">
        <v>0.3</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98.7</v>
      </c>
      <c r="BH33" s="669"/>
      <c r="BI33" s="669"/>
      <c r="BJ33" s="669"/>
      <c r="BK33" s="669"/>
      <c r="BL33" s="669"/>
      <c r="BM33" s="670">
        <v>94.3</v>
      </c>
      <c r="BN33" s="669"/>
      <c r="BO33" s="669"/>
      <c r="BP33" s="669"/>
      <c r="BQ33" s="671"/>
      <c r="BR33" s="668">
        <v>98.6</v>
      </c>
      <c r="BS33" s="669"/>
      <c r="BT33" s="669"/>
      <c r="BU33" s="669"/>
      <c r="BV33" s="669"/>
      <c r="BW33" s="669"/>
      <c r="BX33" s="670">
        <v>94.1</v>
      </c>
      <c r="BY33" s="669"/>
      <c r="BZ33" s="669"/>
      <c r="CA33" s="669"/>
      <c r="CB33" s="671"/>
      <c r="CD33" s="607" t="s">
        <v>307</v>
      </c>
      <c r="CE33" s="608"/>
      <c r="CF33" s="608"/>
      <c r="CG33" s="608"/>
      <c r="CH33" s="608"/>
      <c r="CI33" s="608"/>
      <c r="CJ33" s="608"/>
      <c r="CK33" s="608"/>
      <c r="CL33" s="608"/>
      <c r="CM33" s="608"/>
      <c r="CN33" s="608"/>
      <c r="CO33" s="608"/>
      <c r="CP33" s="608"/>
      <c r="CQ33" s="609"/>
      <c r="CR33" s="610">
        <v>5794095</v>
      </c>
      <c r="CS33" s="642"/>
      <c r="CT33" s="642"/>
      <c r="CU33" s="642"/>
      <c r="CV33" s="642"/>
      <c r="CW33" s="642"/>
      <c r="CX33" s="642"/>
      <c r="CY33" s="643"/>
      <c r="CZ33" s="615">
        <v>41.5</v>
      </c>
      <c r="DA33" s="640"/>
      <c r="DB33" s="640"/>
      <c r="DC33" s="644"/>
      <c r="DD33" s="619">
        <v>4205207</v>
      </c>
      <c r="DE33" s="642"/>
      <c r="DF33" s="642"/>
      <c r="DG33" s="642"/>
      <c r="DH33" s="642"/>
      <c r="DI33" s="642"/>
      <c r="DJ33" s="642"/>
      <c r="DK33" s="643"/>
      <c r="DL33" s="619">
        <v>2741586</v>
      </c>
      <c r="DM33" s="642"/>
      <c r="DN33" s="642"/>
      <c r="DO33" s="642"/>
      <c r="DP33" s="642"/>
      <c r="DQ33" s="642"/>
      <c r="DR33" s="642"/>
      <c r="DS33" s="642"/>
      <c r="DT33" s="642"/>
      <c r="DU33" s="642"/>
      <c r="DV33" s="643"/>
      <c r="DW33" s="615">
        <v>39.799999999999997</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564599</v>
      </c>
      <c r="S34" s="611"/>
      <c r="T34" s="611"/>
      <c r="U34" s="611"/>
      <c r="V34" s="611"/>
      <c r="W34" s="611"/>
      <c r="X34" s="611"/>
      <c r="Y34" s="612"/>
      <c r="Z34" s="613">
        <v>3.9</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1613562</v>
      </c>
      <c r="CS34" s="611"/>
      <c r="CT34" s="611"/>
      <c r="CU34" s="611"/>
      <c r="CV34" s="611"/>
      <c r="CW34" s="611"/>
      <c r="CX34" s="611"/>
      <c r="CY34" s="612"/>
      <c r="CZ34" s="615">
        <v>11.6</v>
      </c>
      <c r="DA34" s="640"/>
      <c r="DB34" s="640"/>
      <c r="DC34" s="644"/>
      <c r="DD34" s="619">
        <v>1055889</v>
      </c>
      <c r="DE34" s="611"/>
      <c r="DF34" s="611"/>
      <c r="DG34" s="611"/>
      <c r="DH34" s="611"/>
      <c r="DI34" s="611"/>
      <c r="DJ34" s="611"/>
      <c r="DK34" s="612"/>
      <c r="DL34" s="619">
        <v>880862</v>
      </c>
      <c r="DM34" s="611"/>
      <c r="DN34" s="611"/>
      <c r="DO34" s="611"/>
      <c r="DP34" s="611"/>
      <c r="DQ34" s="611"/>
      <c r="DR34" s="611"/>
      <c r="DS34" s="611"/>
      <c r="DT34" s="611"/>
      <c r="DU34" s="611"/>
      <c r="DV34" s="612"/>
      <c r="DW34" s="615">
        <v>12.8</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1079245</v>
      </c>
      <c r="S35" s="611"/>
      <c r="T35" s="611"/>
      <c r="U35" s="611"/>
      <c r="V35" s="611"/>
      <c r="W35" s="611"/>
      <c r="X35" s="611"/>
      <c r="Y35" s="612"/>
      <c r="Z35" s="613">
        <v>7.4</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95241</v>
      </c>
      <c r="CS35" s="642"/>
      <c r="CT35" s="642"/>
      <c r="CU35" s="642"/>
      <c r="CV35" s="642"/>
      <c r="CW35" s="642"/>
      <c r="CX35" s="642"/>
      <c r="CY35" s="643"/>
      <c r="CZ35" s="615">
        <v>0.7</v>
      </c>
      <c r="DA35" s="640"/>
      <c r="DB35" s="640"/>
      <c r="DC35" s="644"/>
      <c r="DD35" s="619">
        <v>46472</v>
      </c>
      <c r="DE35" s="642"/>
      <c r="DF35" s="642"/>
      <c r="DG35" s="642"/>
      <c r="DH35" s="642"/>
      <c r="DI35" s="642"/>
      <c r="DJ35" s="642"/>
      <c r="DK35" s="643"/>
      <c r="DL35" s="619">
        <v>40982</v>
      </c>
      <c r="DM35" s="642"/>
      <c r="DN35" s="642"/>
      <c r="DO35" s="642"/>
      <c r="DP35" s="642"/>
      <c r="DQ35" s="642"/>
      <c r="DR35" s="642"/>
      <c r="DS35" s="642"/>
      <c r="DT35" s="642"/>
      <c r="DU35" s="642"/>
      <c r="DV35" s="643"/>
      <c r="DW35" s="615">
        <v>0.6</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576383</v>
      </c>
      <c r="S36" s="611"/>
      <c r="T36" s="611"/>
      <c r="U36" s="611"/>
      <c r="V36" s="611"/>
      <c r="W36" s="611"/>
      <c r="X36" s="611"/>
      <c r="Y36" s="612"/>
      <c r="Z36" s="613">
        <v>3.9</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1445932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18809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1650052</v>
      </c>
      <c r="CS36" s="611"/>
      <c r="CT36" s="611"/>
      <c r="CU36" s="611"/>
      <c r="CV36" s="611"/>
      <c r="CW36" s="611"/>
      <c r="CX36" s="611"/>
      <c r="CY36" s="612"/>
      <c r="CZ36" s="615">
        <v>11.8</v>
      </c>
      <c r="DA36" s="640"/>
      <c r="DB36" s="640"/>
      <c r="DC36" s="644"/>
      <c r="DD36" s="619">
        <v>1229069</v>
      </c>
      <c r="DE36" s="611"/>
      <c r="DF36" s="611"/>
      <c r="DG36" s="611"/>
      <c r="DH36" s="611"/>
      <c r="DI36" s="611"/>
      <c r="DJ36" s="611"/>
      <c r="DK36" s="612"/>
      <c r="DL36" s="619">
        <v>831926</v>
      </c>
      <c r="DM36" s="611"/>
      <c r="DN36" s="611"/>
      <c r="DO36" s="611"/>
      <c r="DP36" s="611"/>
      <c r="DQ36" s="611"/>
      <c r="DR36" s="611"/>
      <c r="DS36" s="611"/>
      <c r="DT36" s="611"/>
      <c r="DU36" s="611"/>
      <c r="DV36" s="612"/>
      <c r="DW36" s="615">
        <v>12.1</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205016</v>
      </c>
      <c r="S37" s="611"/>
      <c r="T37" s="611"/>
      <c r="U37" s="611"/>
      <c r="V37" s="611"/>
      <c r="W37" s="611"/>
      <c r="X37" s="611"/>
      <c r="Y37" s="612"/>
      <c r="Z37" s="613">
        <v>1.4</v>
      </c>
      <c r="AA37" s="613"/>
      <c r="AB37" s="613"/>
      <c r="AC37" s="613"/>
      <c r="AD37" s="614">
        <v>5644</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118820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-58667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590258</v>
      </c>
      <c r="CS37" s="642"/>
      <c r="CT37" s="642"/>
      <c r="CU37" s="642"/>
      <c r="CV37" s="642"/>
      <c r="CW37" s="642"/>
      <c r="CX37" s="642"/>
      <c r="CY37" s="643"/>
      <c r="CZ37" s="615">
        <v>4.2</v>
      </c>
      <c r="DA37" s="640"/>
      <c r="DB37" s="640"/>
      <c r="DC37" s="644"/>
      <c r="DD37" s="619">
        <v>584238</v>
      </c>
      <c r="DE37" s="642"/>
      <c r="DF37" s="642"/>
      <c r="DG37" s="642"/>
      <c r="DH37" s="642"/>
      <c r="DI37" s="642"/>
      <c r="DJ37" s="642"/>
      <c r="DK37" s="643"/>
      <c r="DL37" s="619">
        <v>572218</v>
      </c>
      <c r="DM37" s="642"/>
      <c r="DN37" s="642"/>
      <c r="DO37" s="642"/>
      <c r="DP37" s="642"/>
      <c r="DQ37" s="642"/>
      <c r="DR37" s="642"/>
      <c r="DS37" s="642"/>
      <c r="DT37" s="642"/>
      <c r="DU37" s="642"/>
      <c r="DV37" s="643"/>
      <c r="DW37" s="615">
        <v>8.3000000000000007</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883450</v>
      </c>
      <c r="S38" s="611"/>
      <c r="T38" s="611"/>
      <c r="U38" s="611"/>
      <c r="V38" s="611"/>
      <c r="W38" s="611"/>
      <c r="X38" s="611"/>
      <c r="Y38" s="612"/>
      <c r="Z38" s="613">
        <v>6.1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2829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1327112</v>
      </c>
      <c r="CS38" s="611"/>
      <c r="CT38" s="611"/>
      <c r="CU38" s="611"/>
      <c r="CV38" s="611"/>
      <c r="CW38" s="611"/>
      <c r="CX38" s="611"/>
      <c r="CY38" s="612"/>
      <c r="CZ38" s="615">
        <v>9.5</v>
      </c>
      <c r="DA38" s="640"/>
      <c r="DB38" s="640"/>
      <c r="DC38" s="644"/>
      <c r="DD38" s="619">
        <v>1068756</v>
      </c>
      <c r="DE38" s="611"/>
      <c r="DF38" s="611"/>
      <c r="DG38" s="611"/>
      <c r="DH38" s="611"/>
      <c r="DI38" s="611"/>
      <c r="DJ38" s="611"/>
      <c r="DK38" s="612"/>
      <c r="DL38" s="619">
        <v>987816</v>
      </c>
      <c r="DM38" s="611"/>
      <c r="DN38" s="611"/>
      <c r="DO38" s="611"/>
      <c r="DP38" s="611"/>
      <c r="DQ38" s="611"/>
      <c r="DR38" s="611"/>
      <c r="DS38" s="611"/>
      <c r="DT38" s="611"/>
      <c r="DU38" s="611"/>
      <c r="DV38" s="612"/>
      <c r="DW38" s="615">
        <v>14.4</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4068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1108128</v>
      </c>
      <c r="CS39" s="642"/>
      <c r="CT39" s="642"/>
      <c r="CU39" s="642"/>
      <c r="CV39" s="642"/>
      <c r="CW39" s="642"/>
      <c r="CX39" s="642"/>
      <c r="CY39" s="643"/>
      <c r="CZ39" s="615">
        <v>7.9</v>
      </c>
      <c r="DA39" s="640"/>
      <c r="DB39" s="640"/>
      <c r="DC39" s="644"/>
      <c r="DD39" s="619">
        <v>805021</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17750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85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14598083</v>
      </c>
      <c r="S41" s="683"/>
      <c r="T41" s="683"/>
      <c r="U41" s="683"/>
      <c r="V41" s="683"/>
      <c r="W41" s="683"/>
      <c r="X41" s="683"/>
      <c r="Y41" s="687"/>
      <c r="Z41" s="688">
        <v>100</v>
      </c>
      <c r="AA41" s="688"/>
      <c r="AB41" s="688"/>
      <c r="AC41" s="688"/>
      <c r="AD41" s="689">
        <v>6862549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292783</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1034329</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531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2123002</v>
      </c>
      <c r="CS42" s="642"/>
      <c r="CT42" s="642"/>
      <c r="CU42" s="642"/>
      <c r="CV42" s="642"/>
      <c r="CW42" s="642"/>
      <c r="CX42" s="642"/>
      <c r="CY42" s="643"/>
      <c r="CZ42" s="615">
        <v>15.2</v>
      </c>
      <c r="DA42" s="640"/>
      <c r="DB42" s="640"/>
      <c r="DC42" s="644"/>
      <c r="DD42" s="619">
        <v>472137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207284</v>
      </c>
      <c r="CS43" s="642"/>
      <c r="CT43" s="642"/>
      <c r="CU43" s="642"/>
      <c r="CV43" s="642"/>
      <c r="CW43" s="642"/>
      <c r="CX43" s="642"/>
      <c r="CY43" s="643"/>
      <c r="CZ43" s="615">
        <v>1.5</v>
      </c>
      <c r="DA43" s="640"/>
      <c r="DB43" s="640"/>
      <c r="DC43" s="644"/>
      <c r="DD43" s="619">
        <v>207284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1933254</v>
      </c>
      <c r="CS44" s="611"/>
      <c r="CT44" s="611"/>
      <c r="CU44" s="611"/>
      <c r="CV44" s="611"/>
      <c r="CW44" s="611"/>
      <c r="CX44" s="611"/>
      <c r="CY44" s="612"/>
      <c r="CZ44" s="615">
        <v>13.8</v>
      </c>
      <c r="DA44" s="616"/>
      <c r="DB44" s="616"/>
      <c r="DC44" s="622"/>
      <c r="DD44" s="619">
        <v>403296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1132334</v>
      </c>
      <c r="CS45" s="642"/>
      <c r="CT45" s="642"/>
      <c r="CU45" s="642"/>
      <c r="CV45" s="642"/>
      <c r="CW45" s="642"/>
      <c r="CX45" s="642"/>
      <c r="CY45" s="643"/>
      <c r="CZ45" s="615">
        <v>8.1</v>
      </c>
      <c r="DA45" s="640"/>
      <c r="DB45" s="640"/>
      <c r="DC45" s="644"/>
      <c r="DD45" s="619">
        <v>192043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704989</v>
      </c>
      <c r="CS46" s="611"/>
      <c r="CT46" s="611"/>
      <c r="CU46" s="611"/>
      <c r="CV46" s="611"/>
      <c r="CW46" s="611"/>
      <c r="CX46" s="611"/>
      <c r="CY46" s="612"/>
      <c r="CZ46" s="615">
        <v>5</v>
      </c>
      <c r="DA46" s="616"/>
      <c r="DB46" s="616"/>
      <c r="DC46" s="622"/>
      <c r="DD46" s="619">
        <v>190684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189748</v>
      </c>
      <c r="CS47" s="642"/>
      <c r="CT47" s="642"/>
      <c r="CU47" s="642"/>
      <c r="CV47" s="642"/>
      <c r="CW47" s="642"/>
      <c r="CX47" s="642"/>
      <c r="CY47" s="643"/>
      <c r="CZ47" s="615">
        <v>1.4</v>
      </c>
      <c r="DA47" s="640"/>
      <c r="DB47" s="640"/>
      <c r="DC47" s="644"/>
      <c r="DD47" s="619">
        <v>68841</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13961558</v>
      </c>
      <c r="CS49" s="669"/>
      <c r="CT49" s="669"/>
      <c r="CU49" s="669"/>
      <c r="CV49" s="669"/>
      <c r="CW49" s="669"/>
      <c r="CX49" s="669"/>
      <c r="CY49" s="698"/>
      <c r="CZ49" s="690">
        <v>100</v>
      </c>
      <c r="DA49" s="699"/>
      <c r="DB49" s="699"/>
      <c r="DC49" s="700"/>
      <c r="DD49" s="701">
        <v>8571199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0Zh/dc1hctnaYgS87hBzZkcna8y5I+TraXFtZas9u3vdIVuvyYRgDqonY8qU7VnjGi1Pno4EZi0lFGDj61Vzw==" saltValue="OzOVFZi0Bd6Bw+BPs+EZw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10" zoomScale="70" zoomScaleNormal="25" zoomScaleSheetLayoutView="70" workbookViewId="0">
      <selection activeCell="AK30" sqref="AK30:AO30"/>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14611</v>
      </c>
      <c r="R7" s="740"/>
      <c r="S7" s="740"/>
      <c r="T7" s="740"/>
      <c r="U7" s="740"/>
      <c r="V7" s="740">
        <v>13974</v>
      </c>
      <c r="W7" s="740"/>
      <c r="X7" s="740"/>
      <c r="Y7" s="740"/>
      <c r="Z7" s="740"/>
      <c r="AA7" s="740">
        <v>637</v>
      </c>
      <c r="AB7" s="740"/>
      <c r="AC7" s="740"/>
      <c r="AD7" s="740"/>
      <c r="AE7" s="741"/>
      <c r="AF7" s="742">
        <v>547</v>
      </c>
      <c r="AG7" s="743"/>
      <c r="AH7" s="743"/>
      <c r="AI7" s="743"/>
      <c r="AJ7" s="744"/>
      <c r="AK7" s="745">
        <v>1079</v>
      </c>
      <c r="AL7" s="746"/>
      <c r="AM7" s="746"/>
      <c r="AN7" s="746"/>
      <c r="AO7" s="746"/>
      <c r="AP7" s="746">
        <v>11089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555</v>
      </c>
      <c r="BT7" s="734"/>
      <c r="BU7" s="734"/>
      <c r="BV7" s="734"/>
      <c r="BW7" s="734"/>
      <c r="BX7" s="734"/>
      <c r="BY7" s="734"/>
      <c r="BZ7" s="734"/>
      <c r="CA7" s="734"/>
      <c r="CB7" s="734"/>
      <c r="CC7" s="734"/>
      <c r="CD7" s="734"/>
      <c r="CE7" s="734"/>
      <c r="CF7" s="734"/>
      <c r="CG7" s="749"/>
      <c r="CH7" s="730">
        <v>0</v>
      </c>
      <c r="CI7" s="731"/>
      <c r="CJ7" s="731"/>
      <c r="CK7" s="731"/>
      <c r="CL7" s="732"/>
      <c r="CM7" s="730">
        <v>35</v>
      </c>
      <c r="CN7" s="731"/>
      <c r="CO7" s="731"/>
      <c r="CP7" s="731"/>
      <c r="CQ7" s="732"/>
      <c r="CR7" s="730">
        <v>10</v>
      </c>
      <c r="CS7" s="731"/>
      <c r="CT7" s="731"/>
      <c r="CU7" s="731"/>
      <c r="CV7" s="732"/>
      <c r="CW7" s="730" t="s">
        <v>550</v>
      </c>
      <c r="CX7" s="731"/>
      <c r="CY7" s="731"/>
      <c r="CZ7" s="731"/>
      <c r="DA7" s="732"/>
      <c r="DB7" s="730" t="s">
        <v>550</v>
      </c>
      <c r="DC7" s="731"/>
      <c r="DD7" s="731"/>
      <c r="DE7" s="731"/>
      <c r="DF7" s="732"/>
      <c r="DG7" s="730" t="s">
        <v>550</v>
      </c>
      <c r="DH7" s="731"/>
      <c r="DI7" s="731"/>
      <c r="DJ7" s="731"/>
      <c r="DK7" s="732"/>
      <c r="DL7" s="730" t="s">
        <v>550</v>
      </c>
      <c r="DM7" s="731"/>
      <c r="DN7" s="731"/>
      <c r="DO7" s="731"/>
      <c r="DP7" s="732"/>
      <c r="DQ7" s="730" t="s">
        <v>550</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556</v>
      </c>
      <c r="BT8" s="761"/>
      <c r="BU8" s="761"/>
      <c r="BV8" s="761"/>
      <c r="BW8" s="761"/>
      <c r="BX8" s="761"/>
      <c r="BY8" s="761"/>
      <c r="BZ8" s="761"/>
      <c r="CA8" s="761"/>
      <c r="CB8" s="761"/>
      <c r="CC8" s="761"/>
      <c r="CD8" s="761"/>
      <c r="CE8" s="761"/>
      <c r="CF8" s="761"/>
      <c r="CG8" s="762"/>
      <c r="CH8" s="763">
        <v>98</v>
      </c>
      <c r="CI8" s="764"/>
      <c r="CJ8" s="764"/>
      <c r="CK8" s="764"/>
      <c r="CL8" s="765"/>
      <c r="CM8" s="763">
        <v>1370</v>
      </c>
      <c r="CN8" s="764"/>
      <c r="CO8" s="764"/>
      <c r="CP8" s="764"/>
      <c r="CQ8" s="765"/>
      <c r="CR8" s="763">
        <v>168</v>
      </c>
      <c r="CS8" s="764"/>
      <c r="CT8" s="764"/>
      <c r="CU8" s="764"/>
      <c r="CV8" s="765"/>
      <c r="CW8" s="763" t="s">
        <v>550</v>
      </c>
      <c r="CX8" s="764"/>
      <c r="CY8" s="764"/>
      <c r="CZ8" s="764"/>
      <c r="DA8" s="765"/>
      <c r="DB8" s="763" t="s">
        <v>550</v>
      </c>
      <c r="DC8" s="764"/>
      <c r="DD8" s="764"/>
      <c r="DE8" s="764"/>
      <c r="DF8" s="765"/>
      <c r="DG8" s="763" t="s">
        <v>550</v>
      </c>
      <c r="DH8" s="764"/>
      <c r="DI8" s="764"/>
      <c r="DJ8" s="764"/>
      <c r="DK8" s="765"/>
      <c r="DL8" s="763" t="s">
        <v>550</v>
      </c>
      <c r="DM8" s="764"/>
      <c r="DN8" s="764"/>
      <c r="DO8" s="764"/>
      <c r="DP8" s="765"/>
      <c r="DQ8" s="763" t="s">
        <v>550</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557</v>
      </c>
      <c r="BT9" s="761"/>
      <c r="BU9" s="761"/>
      <c r="BV9" s="761"/>
      <c r="BW9" s="761"/>
      <c r="BX9" s="761"/>
      <c r="BY9" s="761"/>
      <c r="BZ9" s="761"/>
      <c r="CA9" s="761"/>
      <c r="CB9" s="761"/>
      <c r="CC9" s="761"/>
      <c r="CD9" s="761"/>
      <c r="CE9" s="761"/>
      <c r="CF9" s="761"/>
      <c r="CG9" s="762"/>
      <c r="CH9" s="763">
        <v>0</v>
      </c>
      <c r="CI9" s="764"/>
      <c r="CJ9" s="764"/>
      <c r="CK9" s="764"/>
      <c r="CL9" s="765"/>
      <c r="CM9" s="763">
        <v>1</v>
      </c>
      <c r="CN9" s="764"/>
      <c r="CO9" s="764"/>
      <c r="CP9" s="764"/>
      <c r="CQ9" s="765"/>
      <c r="CR9" s="763">
        <v>1</v>
      </c>
      <c r="CS9" s="764"/>
      <c r="CT9" s="764"/>
      <c r="CU9" s="764"/>
      <c r="CV9" s="765"/>
      <c r="CW9" s="763" t="s">
        <v>550</v>
      </c>
      <c r="CX9" s="764"/>
      <c r="CY9" s="764"/>
      <c r="CZ9" s="764"/>
      <c r="DA9" s="765"/>
      <c r="DB9" s="763" t="s">
        <v>550</v>
      </c>
      <c r="DC9" s="764"/>
      <c r="DD9" s="764"/>
      <c r="DE9" s="764"/>
      <c r="DF9" s="765"/>
      <c r="DG9" s="763" t="s">
        <v>550</v>
      </c>
      <c r="DH9" s="764"/>
      <c r="DI9" s="764"/>
      <c r="DJ9" s="764"/>
      <c r="DK9" s="765"/>
      <c r="DL9" s="763" t="s">
        <v>550</v>
      </c>
      <c r="DM9" s="764"/>
      <c r="DN9" s="764"/>
      <c r="DO9" s="764"/>
      <c r="DP9" s="765"/>
      <c r="DQ9" s="763" t="s">
        <v>550</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f>SUM(Q7:U22)</f>
        <v>14611</v>
      </c>
      <c r="R23" s="780"/>
      <c r="S23" s="780"/>
      <c r="T23" s="780"/>
      <c r="U23" s="780"/>
      <c r="V23" s="780">
        <f>SUM(V7:Z22)</f>
        <v>13974</v>
      </c>
      <c r="W23" s="780"/>
      <c r="X23" s="780"/>
      <c r="Y23" s="780"/>
      <c r="Z23" s="780"/>
      <c r="AA23" s="780">
        <f>SUM(AA7:AE22)</f>
        <v>637</v>
      </c>
      <c r="AB23" s="780"/>
      <c r="AC23" s="780"/>
      <c r="AD23" s="780"/>
      <c r="AE23" s="781"/>
      <c r="AF23" s="782">
        <v>547</v>
      </c>
      <c r="AG23" s="780"/>
      <c r="AH23" s="780"/>
      <c r="AI23" s="780"/>
      <c r="AJ23" s="783"/>
      <c r="AK23" s="784"/>
      <c r="AL23" s="785"/>
      <c r="AM23" s="785"/>
      <c r="AN23" s="785"/>
      <c r="AO23" s="785"/>
      <c r="AP23" s="780">
        <f>SUM(AP7:AT22)</f>
        <v>11089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2934</v>
      </c>
      <c r="R28" s="810"/>
      <c r="S28" s="810"/>
      <c r="T28" s="810"/>
      <c r="U28" s="810"/>
      <c r="V28" s="810">
        <v>2915</v>
      </c>
      <c r="W28" s="810"/>
      <c r="X28" s="810"/>
      <c r="Y28" s="810"/>
      <c r="Z28" s="810"/>
      <c r="AA28" s="810">
        <v>19</v>
      </c>
      <c r="AB28" s="810"/>
      <c r="AC28" s="810"/>
      <c r="AD28" s="810"/>
      <c r="AE28" s="811"/>
      <c r="AF28" s="812">
        <v>19</v>
      </c>
      <c r="AG28" s="810"/>
      <c r="AH28" s="810"/>
      <c r="AI28" s="810"/>
      <c r="AJ28" s="813"/>
      <c r="AK28" s="814">
        <v>289</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17</v>
      </c>
      <c r="R29" s="771"/>
      <c r="S29" s="771"/>
      <c r="T29" s="771"/>
      <c r="U29" s="771"/>
      <c r="V29" s="771">
        <v>17</v>
      </c>
      <c r="W29" s="771"/>
      <c r="X29" s="771"/>
      <c r="Y29" s="771"/>
      <c r="Z29" s="771"/>
      <c r="AA29" s="771">
        <v>0</v>
      </c>
      <c r="AB29" s="771"/>
      <c r="AC29" s="771"/>
      <c r="AD29" s="771"/>
      <c r="AE29" s="772"/>
      <c r="AF29" s="773">
        <v>0</v>
      </c>
      <c r="AG29" s="774"/>
      <c r="AH29" s="774"/>
      <c r="AI29" s="774"/>
      <c r="AJ29" s="775"/>
      <c r="AK29" s="821">
        <v>6</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3382</v>
      </c>
      <c r="R30" s="771"/>
      <c r="S30" s="771"/>
      <c r="T30" s="771"/>
      <c r="U30" s="771"/>
      <c r="V30" s="771">
        <v>3246</v>
      </c>
      <c r="W30" s="771"/>
      <c r="X30" s="771"/>
      <c r="Y30" s="771"/>
      <c r="Z30" s="771"/>
      <c r="AA30" s="771">
        <v>136</v>
      </c>
      <c r="AB30" s="771"/>
      <c r="AC30" s="771"/>
      <c r="AD30" s="771"/>
      <c r="AE30" s="772"/>
      <c r="AF30" s="773">
        <v>136</v>
      </c>
      <c r="AG30" s="774"/>
      <c r="AH30" s="774"/>
      <c r="AI30" s="774"/>
      <c r="AJ30" s="775"/>
      <c r="AK30" s="821">
        <v>508</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20</v>
      </c>
      <c r="R31" s="771"/>
      <c r="S31" s="771"/>
      <c r="T31" s="771"/>
      <c r="U31" s="771"/>
      <c r="V31" s="771">
        <v>20</v>
      </c>
      <c r="W31" s="771"/>
      <c r="X31" s="771"/>
      <c r="Y31" s="771"/>
      <c r="Z31" s="771"/>
      <c r="AA31" s="771">
        <v>0</v>
      </c>
      <c r="AB31" s="771"/>
      <c r="AC31" s="771"/>
      <c r="AD31" s="771"/>
      <c r="AE31" s="772"/>
      <c r="AF31" s="773">
        <v>0</v>
      </c>
      <c r="AG31" s="774"/>
      <c r="AH31" s="774"/>
      <c r="AI31" s="774"/>
      <c r="AJ31" s="775"/>
      <c r="AK31" s="821">
        <v>5</v>
      </c>
      <c r="AL31" s="817"/>
      <c r="AM31" s="817"/>
      <c r="AN31" s="817"/>
      <c r="AO31" s="817"/>
      <c r="AP31" s="817" t="s">
        <v>548</v>
      </c>
      <c r="AQ31" s="817"/>
      <c r="AR31" s="817"/>
      <c r="AS31" s="817"/>
      <c r="AT31" s="817"/>
      <c r="AU31" s="817" t="s">
        <v>548</v>
      </c>
      <c r="AV31" s="817"/>
      <c r="AW31" s="817"/>
      <c r="AX31" s="817"/>
      <c r="AY31" s="817"/>
      <c r="AZ31" s="818" t="s">
        <v>548</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392</v>
      </c>
      <c r="C32" s="768"/>
      <c r="D32" s="768"/>
      <c r="E32" s="768"/>
      <c r="F32" s="768"/>
      <c r="G32" s="768"/>
      <c r="H32" s="768"/>
      <c r="I32" s="768"/>
      <c r="J32" s="768"/>
      <c r="K32" s="768"/>
      <c r="L32" s="768"/>
      <c r="M32" s="768"/>
      <c r="N32" s="768"/>
      <c r="O32" s="768"/>
      <c r="P32" s="769"/>
      <c r="Q32" s="770">
        <v>410</v>
      </c>
      <c r="R32" s="771"/>
      <c r="S32" s="771"/>
      <c r="T32" s="771"/>
      <c r="U32" s="771"/>
      <c r="V32" s="771">
        <v>410</v>
      </c>
      <c r="W32" s="771"/>
      <c r="X32" s="771"/>
      <c r="Y32" s="771"/>
      <c r="Z32" s="771"/>
      <c r="AA32" s="771">
        <v>0</v>
      </c>
      <c r="AB32" s="771"/>
      <c r="AC32" s="771"/>
      <c r="AD32" s="771"/>
      <c r="AE32" s="772"/>
      <c r="AF32" s="773">
        <v>0</v>
      </c>
      <c r="AG32" s="774"/>
      <c r="AH32" s="774"/>
      <c r="AI32" s="774"/>
      <c r="AJ32" s="775"/>
      <c r="AK32" s="821">
        <v>149</v>
      </c>
      <c r="AL32" s="817"/>
      <c r="AM32" s="817"/>
      <c r="AN32" s="817"/>
      <c r="AO32" s="817"/>
      <c r="AP32" s="817" t="s">
        <v>548</v>
      </c>
      <c r="AQ32" s="817"/>
      <c r="AR32" s="817"/>
      <c r="AS32" s="817"/>
      <c r="AT32" s="817"/>
      <c r="AU32" s="817" t="s">
        <v>548</v>
      </c>
      <c r="AV32" s="817"/>
      <c r="AW32" s="817"/>
      <c r="AX32" s="817"/>
      <c r="AY32" s="817"/>
      <c r="AZ32" s="818" t="s">
        <v>548</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393</v>
      </c>
      <c r="C33" s="768"/>
      <c r="D33" s="768"/>
      <c r="E33" s="768"/>
      <c r="F33" s="768"/>
      <c r="G33" s="768"/>
      <c r="H33" s="768"/>
      <c r="I33" s="768"/>
      <c r="J33" s="768"/>
      <c r="K33" s="768"/>
      <c r="L33" s="768"/>
      <c r="M33" s="768"/>
      <c r="N33" s="768"/>
      <c r="O33" s="768"/>
      <c r="P33" s="769"/>
      <c r="Q33" s="770">
        <v>7</v>
      </c>
      <c r="R33" s="771"/>
      <c r="S33" s="771"/>
      <c r="T33" s="771"/>
      <c r="U33" s="771"/>
      <c r="V33" s="771">
        <v>5</v>
      </c>
      <c r="W33" s="771"/>
      <c r="X33" s="771"/>
      <c r="Y33" s="771"/>
      <c r="Z33" s="771"/>
      <c r="AA33" s="771">
        <v>2</v>
      </c>
      <c r="AB33" s="771"/>
      <c r="AC33" s="771"/>
      <c r="AD33" s="771"/>
      <c r="AE33" s="772"/>
      <c r="AF33" s="773">
        <v>2</v>
      </c>
      <c r="AG33" s="774"/>
      <c r="AH33" s="774"/>
      <c r="AI33" s="774"/>
      <c r="AJ33" s="775"/>
      <c r="AK33" s="821">
        <v>3</v>
      </c>
      <c r="AL33" s="817"/>
      <c r="AM33" s="817"/>
      <c r="AN33" s="817"/>
      <c r="AO33" s="817"/>
      <c r="AP33" s="817" t="s">
        <v>548</v>
      </c>
      <c r="AQ33" s="817"/>
      <c r="AR33" s="817"/>
      <c r="AS33" s="817"/>
      <c r="AT33" s="817"/>
      <c r="AU33" s="817" t="s">
        <v>548</v>
      </c>
      <c r="AV33" s="817"/>
      <c r="AW33" s="817"/>
      <c r="AX33" s="817"/>
      <c r="AY33" s="817"/>
      <c r="AZ33" s="818" t="s">
        <v>548</v>
      </c>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394</v>
      </c>
      <c r="C34" s="768"/>
      <c r="D34" s="768"/>
      <c r="E34" s="768"/>
      <c r="F34" s="768"/>
      <c r="G34" s="768"/>
      <c r="H34" s="768"/>
      <c r="I34" s="768"/>
      <c r="J34" s="768"/>
      <c r="K34" s="768"/>
      <c r="L34" s="768"/>
      <c r="M34" s="768"/>
      <c r="N34" s="768"/>
      <c r="O34" s="768"/>
      <c r="P34" s="769"/>
      <c r="Q34" s="770">
        <v>551</v>
      </c>
      <c r="R34" s="771"/>
      <c r="S34" s="771"/>
      <c r="T34" s="771"/>
      <c r="U34" s="771"/>
      <c r="V34" s="771">
        <v>449</v>
      </c>
      <c r="W34" s="771"/>
      <c r="X34" s="771"/>
      <c r="Y34" s="771"/>
      <c r="Z34" s="771"/>
      <c r="AA34" s="771">
        <v>102</v>
      </c>
      <c r="AB34" s="771"/>
      <c r="AC34" s="771"/>
      <c r="AD34" s="771"/>
      <c r="AE34" s="772"/>
      <c r="AF34" s="773">
        <v>1266</v>
      </c>
      <c r="AG34" s="774"/>
      <c r="AH34" s="774"/>
      <c r="AI34" s="774"/>
      <c r="AJ34" s="775"/>
      <c r="AK34" s="821">
        <v>119</v>
      </c>
      <c r="AL34" s="817"/>
      <c r="AM34" s="817"/>
      <c r="AN34" s="817"/>
      <c r="AO34" s="817"/>
      <c r="AP34" s="817">
        <v>1540</v>
      </c>
      <c r="AQ34" s="817"/>
      <c r="AR34" s="817"/>
      <c r="AS34" s="817"/>
      <c r="AT34" s="817"/>
      <c r="AU34" s="817">
        <v>744</v>
      </c>
      <c r="AV34" s="817"/>
      <c r="AW34" s="817"/>
      <c r="AX34" s="817"/>
      <c r="AY34" s="817"/>
      <c r="AZ34" s="818" t="s">
        <v>548</v>
      </c>
      <c r="BA34" s="818"/>
      <c r="BB34" s="818"/>
      <c r="BC34" s="818"/>
      <c r="BD34" s="818"/>
      <c r="BE34" s="819" t="s">
        <v>395</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1423</v>
      </c>
      <c r="AG63" s="831"/>
      <c r="AH63" s="831"/>
      <c r="AI63" s="831"/>
      <c r="AJ63" s="832"/>
      <c r="AK63" s="833"/>
      <c r="AL63" s="828"/>
      <c r="AM63" s="828"/>
      <c r="AN63" s="828"/>
      <c r="AO63" s="828"/>
      <c r="AP63" s="831">
        <f>SUM(AP28:AT62)</f>
        <v>1540</v>
      </c>
      <c r="AQ63" s="831"/>
      <c r="AR63" s="831"/>
      <c r="AS63" s="831"/>
      <c r="AT63" s="831"/>
      <c r="AU63" s="831">
        <f>SUM(AU28:AY62)</f>
        <v>744</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549</v>
      </c>
      <c r="C68" s="857"/>
      <c r="D68" s="857"/>
      <c r="E68" s="857"/>
      <c r="F68" s="857"/>
      <c r="G68" s="857"/>
      <c r="H68" s="857"/>
      <c r="I68" s="857"/>
      <c r="J68" s="857"/>
      <c r="K68" s="857"/>
      <c r="L68" s="857"/>
      <c r="M68" s="857"/>
      <c r="N68" s="857"/>
      <c r="O68" s="857"/>
      <c r="P68" s="858"/>
      <c r="Q68" s="859">
        <v>10742</v>
      </c>
      <c r="R68" s="853"/>
      <c r="S68" s="853"/>
      <c r="T68" s="853"/>
      <c r="U68" s="853"/>
      <c r="V68" s="853">
        <v>10165</v>
      </c>
      <c r="W68" s="853"/>
      <c r="X68" s="853"/>
      <c r="Y68" s="853"/>
      <c r="Z68" s="853"/>
      <c r="AA68" s="853">
        <v>577</v>
      </c>
      <c r="AB68" s="853"/>
      <c r="AC68" s="853"/>
      <c r="AD68" s="853"/>
      <c r="AE68" s="853"/>
      <c r="AF68" s="853">
        <v>577</v>
      </c>
      <c r="AG68" s="853"/>
      <c r="AH68" s="853"/>
      <c r="AI68" s="853"/>
      <c r="AJ68" s="853"/>
      <c r="AK68" s="853">
        <v>565</v>
      </c>
      <c r="AL68" s="853"/>
      <c r="AM68" s="853"/>
      <c r="AN68" s="853"/>
      <c r="AO68" s="853"/>
      <c r="AP68" s="853" t="s">
        <v>550</v>
      </c>
      <c r="AQ68" s="853"/>
      <c r="AR68" s="853"/>
      <c r="AS68" s="853"/>
      <c r="AT68" s="853"/>
      <c r="AU68" s="853" t="s">
        <v>550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551</v>
      </c>
      <c r="C69" s="861"/>
      <c r="D69" s="861"/>
      <c r="E69" s="861"/>
      <c r="F69" s="861"/>
      <c r="G69" s="861"/>
      <c r="H69" s="861"/>
      <c r="I69" s="861"/>
      <c r="J69" s="861"/>
      <c r="K69" s="861"/>
      <c r="L69" s="861"/>
      <c r="M69" s="861"/>
      <c r="N69" s="861"/>
      <c r="O69" s="861"/>
      <c r="P69" s="862"/>
      <c r="Q69" s="863">
        <v>973</v>
      </c>
      <c r="R69" s="817"/>
      <c r="S69" s="817"/>
      <c r="T69" s="817"/>
      <c r="U69" s="817"/>
      <c r="V69" s="817">
        <v>960</v>
      </c>
      <c r="W69" s="817"/>
      <c r="X69" s="817"/>
      <c r="Y69" s="817"/>
      <c r="Z69" s="817"/>
      <c r="AA69" s="817">
        <v>13</v>
      </c>
      <c r="AB69" s="817"/>
      <c r="AC69" s="817"/>
      <c r="AD69" s="817"/>
      <c r="AE69" s="817"/>
      <c r="AF69" s="817">
        <v>13</v>
      </c>
      <c r="AG69" s="817"/>
      <c r="AH69" s="817"/>
      <c r="AI69" s="817"/>
      <c r="AJ69" s="817"/>
      <c r="AK69" s="817">
        <v>8</v>
      </c>
      <c r="AL69" s="817"/>
      <c r="AM69" s="817"/>
      <c r="AN69" s="817"/>
      <c r="AO69" s="817"/>
      <c r="AP69" s="817">
        <v>541</v>
      </c>
      <c r="AQ69" s="817"/>
      <c r="AR69" s="817"/>
      <c r="AS69" s="817"/>
      <c r="AT69" s="817"/>
      <c r="AU69" s="817">
        <v>325</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552</v>
      </c>
      <c r="C70" s="861"/>
      <c r="D70" s="861"/>
      <c r="E70" s="861"/>
      <c r="F70" s="861"/>
      <c r="G70" s="861"/>
      <c r="H70" s="861"/>
      <c r="I70" s="861"/>
      <c r="J70" s="861"/>
      <c r="K70" s="861"/>
      <c r="L70" s="861"/>
      <c r="M70" s="861"/>
      <c r="N70" s="861"/>
      <c r="O70" s="861"/>
      <c r="P70" s="862"/>
      <c r="Q70" s="863">
        <v>1135</v>
      </c>
      <c r="R70" s="817"/>
      <c r="S70" s="817"/>
      <c r="T70" s="817"/>
      <c r="U70" s="817"/>
      <c r="V70" s="817">
        <v>1095</v>
      </c>
      <c r="W70" s="817"/>
      <c r="X70" s="817"/>
      <c r="Y70" s="817"/>
      <c r="Z70" s="817"/>
      <c r="AA70" s="817">
        <v>40</v>
      </c>
      <c r="AB70" s="817"/>
      <c r="AC70" s="817"/>
      <c r="AD70" s="817"/>
      <c r="AE70" s="817"/>
      <c r="AF70" s="817">
        <v>36</v>
      </c>
      <c r="AG70" s="817"/>
      <c r="AH70" s="817"/>
      <c r="AI70" s="817"/>
      <c r="AJ70" s="817"/>
      <c r="AK70" s="817">
        <v>39</v>
      </c>
      <c r="AL70" s="817"/>
      <c r="AM70" s="817"/>
      <c r="AN70" s="817"/>
      <c r="AO70" s="817"/>
      <c r="AP70" s="817">
        <v>151</v>
      </c>
      <c r="AQ70" s="817"/>
      <c r="AR70" s="817"/>
      <c r="AS70" s="817"/>
      <c r="AT70" s="817"/>
      <c r="AU70" s="817">
        <v>37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553</v>
      </c>
      <c r="C71" s="861"/>
      <c r="D71" s="861"/>
      <c r="E71" s="861"/>
      <c r="F71" s="861"/>
      <c r="G71" s="861"/>
      <c r="H71" s="861"/>
      <c r="I71" s="861"/>
      <c r="J71" s="861"/>
      <c r="K71" s="861"/>
      <c r="L71" s="861"/>
      <c r="M71" s="861"/>
      <c r="N71" s="861"/>
      <c r="O71" s="861"/>
      <c r="P71" s="862"/>
      <c r="Q71" s="863">
        <v>100</v>
      </c>
      <c r="R71" s="817"/>
      <c r="S71" s="817"/>
      <c r="T71" s="817"/>
      <c r="U71" s="817"/>
      <c r="V71" s="817">
        <v>91</v>
      </c>
      <c r="W71" s="817"/>
      <c r="X71" s="817"/>
      <c r="Y71" s="817"/>
      <c r="Z71" s="817"/>
      <c r="AA71" s="817">
        <v>9</v>
      </c>
      <c r="AB71" s="817"/>
      <c r="AC71" s="817"/>
      <c r="AD71" s="817"/>
      <c r="AE71" s="817"/>
      <c r="AF71" s="817">
        <v>9</v>
      </c>
      <c r="AG71" s="817"/>
      <c r="AH71" s="817"/>
      <c r="AI71" s="817"/>
      <c r="AJ71" s="817"/>
      <c r="AK71" s="817">
        <v>17</v>
      </c>
      <c r="AL71" s="817"/>
      <c r="AM71" s="817"/>
      <c r="AN71" s="817"/>
      <c r="AO71" s="817"/>
      <c r="AP71" s="817" t="s">
        <v>550</v>
      </c>
      <c r="AQ71" s="817"/>
      <c r="AR71" s="817"/>
      <c r="AS71" s="817"/>
      <c r="AT71" s="817"/>
      <c r="AU71" s="817" t="s">
        <v>550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554</v>
      </c>
      <c r="C72" s="861"/>
      <c r="D72" s="861"/>
      <c r="E72" s="861"/>
      <c r="F72" s="861"/>
      <c r="G72" s="861"/>
      <c r="H72" s="861"/>
      <c r="I72" s="861"/>
      <c r="J72" s="861"/>
      <c r="K72" s="861"/>
      <c r="L72" s="861"/>
      <c r="M72" s="861"/>
      <c r="N72" s="861"/>
      <c r="O72" s="861"/>
      <c r="P72" s="862"/>
      <c r="Q72" s="863">
        <v>303344</v>
      </c>
      <c r="R72" s="817"/>
      <c r="S72" s="817"/>
      <c r="T72" s="817"/>
      <c r="U72" s="817"/>
      <c r="V72" s="817">
        <v>298534</v>
      </c>
      <c r="W72" s="817"/>
      <c r="X72" s="817"/>
      <c r="Y72" s="817"/>
      <c r="Z72" s="817"/>
      <c r="AA72" s="817">
        <v>4810</v>
      </c>
      <c r="AB72" s="817"/>
      <c r="AC72" s="817"/>
      <c r="AD72" s="817"/>
      <c r="AE72" s="817"/>
      <c r="AF72" s="817">
        <v>4810</v>
      </c>
      <c r="AG72" s="817"/>
      <c r="AH72" s="817"/>
      <c r="AI72" s="817"/>
      <c r="AJ72" s="817"/>
      <c r="AK72" s="817">
        <v>2401</v>
      </c>
      <c r="AL72" s="817"/>
      <c r="AM72" s="817"/>
      <c r="AN72" s="817"/>
      <c r="AO72" s="817"/>
      <c r="AP72" s="817" t="s">
        <v>550</v>
      </c>
      <c r="AQ72" s="817"/>
      <c r="AR72" s="817"/>
      <c r="AS72" s="817"/>
      <c r="AT72" s="817"/>
      <c r="AU72" s="817" t="s">
        <v>550</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SUM(AF68:AJ87)</f>
        <v>5445</v>
      </c>
      <c r="AG88" s="831"/>
      <c r="AH88" s="831"/>
      <c r="AI88" s="831"/>
      <c r="AJ88" s="831"/>
      <c r="AK88" s="828"/>
      <c r="AL88" s="828"/>
      <c r="AM88" s="828"/>
      <c r="AN88" s="828"/>
      <c r="AO88" s="828"/>
      <c r="AP88" s="831">
        <f>SUM(AP68:AT87)</f>
        <v>692</v>
      </c>
      <c r="AQ88" s="831"/>
      <c r="AR88" s="831"/>
      <c r="AS88" s="831"/>
      <c r="AT88" s="831"/>
      <c r="AU88" s="831">
        <f>SUM(AU68:AY87)</f>
        <v>362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f>SUM(CR7:CV88)</f>
        <v>179</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1014040</v>
      </c>
      <c r="AB110" s="887"/>
      <c r="AC110" s="887"/>
      <c r="AD110" s="887"/>
      <c r="AE110" s="888"/>
      <c r="AF110" s="889">
        <v>1054581</v>
      </c>
      <c r="AG110" s="887"/>
      <c r="AH110" s="887"/>
      <c r="AI110" s="887"/>
      <c r="AJ110" s="888"/>
      <c r="AK110" s="889">
        <v>1150095</v>
      </c>
      <c r="AL110" s="887"/>
      <c r="AM110" s="887"/>
      <c r="AN110" s="887"/>
      <c r="AO110" s="888"/>
      <c r="AP110" s="890">
        <v>19</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11651977</v>
      </c>
      <c r="BR110" s="918"/>
      <c r="BS110" s="918"/>
      <c r="BT110" s="918"/>
      <c r="BU110" s="918"/>
      <c r="BV110" s="918">
        <v>11321206</v>
      </c>
      <c r="BW110" s="918"/>
      <c r="BX110" s="918"/>
      <c r="BY110" s="918"/>
      <c r="BZ110" s="918"/>
      <c r="CA110" s="918">
        <v>11089139</v>
      </c>
      <c r="CB110" s="918"/>
      <c r="CC110" s="918"/>
      <c r="CD110" s="918"/>
      <c r="CE110" s="918"/>
      <c r="CF110" s="931">
        <v>183.6</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974356</v>
      </c>
      <c r="BR112" s="913"/>
      <c r="BS112" s="913"/>
      <c r="BT112" s="913"/>
      <c r="BU112" s="913"/>
      <c r="BV112" s="913">
        <v>808680</v>
      </c>
      <c r="BW112" s="913"/>
      <c r="BX112" s="913"/>
      <c r="BY112" s="913"/>
      <c r="BZ112" s="913"/>
      <c r="CA112" s="913">
        <v>744051</v>
      </c>
      <c r="CB112" s="913"/>
      <c r="CC112" s="913"/>
      <c r="CD112" s="913"/>
      <c r="CE112" s="913"/>
      <c r="CF112" s="907">
        <v>12.3</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92975</v>
      </c>
      <c r="AB113" s="925"/>
      <c r="AC113" s="925"/>
      <c r="AD113" s="925"/>
      <c r="AE113" s="926"/>
      <c r="AF113" s="927">
        <v>94399</v>
      </c>
      <c r="AG113" s="925"/>
      <c r="AH113" s="925"/>
      <c r="AI113" s="925"/>
      <c r="AJ113" s="926"/>
      <c r="AK113" s="927">
        <v>85340</v>
      </c>
      <c r="AL113" s="925"/>
      <c r="AM113" s="925"/>
      <c r="AN113" s="925"/>
      <c r="AO113" s="926"/>
      <c r="AP113" s="928">
        <v>1.4</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87667</v>
      </c>
      <c r="BR113" s="913"/>
      <c r="BS113" s="913"/>
      <c r="BT113" s="913"/>
      <c r="BU113" s="913"/>
      <c r="BV113" s="913">
        <v>160047</v>
      </c>
      <c r="BW113" s="913"/>
      <c r="BX113" s="913"/>
      <c r="BY113" s="913"/>
      <c r="BZ113" s="913"/>
      <c r="CA113" s="913">
        <v>362160</v>
      </c>
      <c r="CB113" s="913"/>
      <c r="CC113" s="913"/>
      <c r="CD113" s="913"/>
      <c r="CE113" s="913"/>
      <c r="CF113" s="907">
        <v>6</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34935</v>
      </c>
      <c r="AB114" s="946"/>
      <c r="AC114" s="946"/>
      <c r="AD114" s="946"/>
      <c r="AE114" s="947"/>
      <c r="AF114" s="948">
        <v>23911</v>
      </c>
      <c r="AG114" s="946"/>
      <c r="AH114" s="946"/>
      <c r="AI114" s="946"/>
      <c r="AJ114" s="947"/>
      <c r="AK114" s="948">
        <v>23878</v>
      </c>
      <c r="AL114" s="946"/>
      <c r="AM114" s="946"/>
      <c r="AN114" s="946"/>
      <c r="AO114" s="947"/>
      <c r="AP114" s="949">
        <v>0.4</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1033929</v>
      </c>
      <c r="BR114" s="913"/>
      <c r="BS114" s="913"/>
      <c r="BT114" s="913"/>
      <c r="BU114" s="913"/>
      <c r="BV114" s="913">
        <v>966326</v>
      </c>
      <c r="BW114" s="913"/>
      <c r="BX114" s="913"/>
      <c r="BY114" s="913"/>
      <c r="BZ114" s="913"/>
      <c r="CA114" s="913">
        <v>1053921</v>
      </c>
      <c r="CB114" s="913"/>
      <c r="CC114" s="913"/>
      <c r="CD114" s="913"/>
      <c r="CE114" s="913"/>
      <c r="CF114" s="907">
        <v>17.399999999999999</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1022</v>
      </c>
      <c r="AB115" s="925"/>
      <c r="AC115" s="925"/>
      <c r="AD115" s="925"/>
      <c r="AE115" s="926"/>
      <c r="AF115" s="927">
        <v>479</v>
      </c>
      <c r="AG115" s="925"/>
      <c r="AH115" s="925"/>
      <c r="AI115" s="925"/>
      <c r="AJ115" s="926"/>
      <c r="AK115" s="927">
        <v>106</v>
      </c>
      <c r="AL115" s="925"/>
      <c r="AM115" s="925"/>
      <c r="AN115" s="925"/>
      <c r="AO115" s="926"/>
      <c r="AP115" s="928">
        <v>0</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1142972</v>
      </c>
      <c r="AB117" s="966"/>
      <c r="AC117" s="966"/>
      <c r="AD117" s="966"/>
      <c r="AE117" s="967"/>
      <c r="AF117" s="968">
        <v>1173370</v>
      </c>
      <c r="AG117" s="966"/>
      <c r="AH117" s="966"/>
      <c r="AI117" s="966"/>
      <c r="AJ117" s="967"/>
      <c r="AK117" s="968">
        <v>1259419</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13747929</v>
      </c>
      <c r="BR119" s="987"/>
      <c r="BS119" s="987"/>
      <c r="BT119" s="987"/>
      <c r="BU119" s="987"/>
      <c r="BV119" s="987">
        <v>13256259</v>
      </c>
      <c r="BW119" s="987"/>
      <c r="BX119" s="987"/>
      <c r="BY119" s="987"/>
      <c r="BZ119" s="987"/>
      <c r="CA119" s="987">
        <v>13249271</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8705475</v>
      </c>
      <c r="BR120" s="918"/>
      <c r="BS120" s="918"/>
      <c r="BT120" s="918"/>
      <c r="BU120" s="918"/>
      <c r="BV120" s="918">
        <v>9239822</v>
      </c>
      <c r="BW120" s="918"/>
      <c r="BX120" s="918"/>
      <c r="BY120" s="918"/>
      <c r="BZ120" s="918"/>
      <c r="CA120" s="918">
        <v>9273122</v>
      </c>
      <c r="CB120" s="918"/>
      <c r="CC120" s="918"/>
      <c r="CD120" s="918"/>
      <c r="CE120" s="918"/>
      <c r="CF120" s="931">
        <v>153.5</v>
      </c>
      <c r="CG120" s="932"/>
      <c r="CH120" s="932"/>
      <c r="CI120" s="932"/>
      <c r="CJ120" s="932"/>
      <c r="CK120" s="993" t="s">
        <v>446</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974356</v>
      </c>
      <c r="DH120" s="918"/>
      <c r="DI120" s="918"/>
      <c r="DJ120" s="918"/>
      <c r="DK120" s="918"/>
      <c r="DL120" s="918">
        <v>808680</v>
      </c>
      <c r="DM120" s="918"/>
      <c r="DN120" s="918"/>
      <c r="DO120" s="918"/>
      <c r="DP120" s="918"/>
      <c r="DQ120" s="918">
        <v>744051</v>
      </c>
      <c r="DR120" s="918"/>
      <c r="DS120" s="918"/>
      <c r="DT120" s="918"/>
      <c r="DU120" s="918"/>
      <c r="DV120" s="919">
        <v>12.3</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567542</v>
      </c>
      <c r="BR121" s="913"/>
      <c r="BS121" s="913"/>
      <c r="BT121" s="913"/>
      <c r="BU121" s="913"/>
      <c r="BV121" s="913">
        <v>488600</v>
      </c>
      <c r="BW121" s="913"/>
      <c r="BX121" s="913"/>
      <c r="BY121" s="913"/>
      <c r="BZ121" s="913"/>
      <c r="CA121" s="913">
        <v>393299</v>
      </c>
      <c r="CB121" s="913"/>
      <c r="CC121" s="913"/>
      <c r="CD121" s="913"/>
      <c r="CE121" s="913"/>
      <c r="CF121" s="907">
        <v>6.5</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8205125</v>
      </c>
      <c r="BR122" s="987"/>
      <c r="BS122" s="987"/>
      <c r="BT122" s="987"/>
      <c r="BU122" s="987"/>
      <c r="BV122" s="987">
        <v>8210318</v>
      </c>
      <c r="BW122" s="987"/>
      <c r="BX122" s="987"/>
      <c r="BY122" s="987"/>
      <c r="BZ122" s="987"/>
      <c r="CA122" s="987">
        <v>8101685</v>
      </c>
      <c r="CB122" s="987"/>
      <c r="CC122" s="987"/>
      <c r="CD122" s="987"/>
      <c r="CE122" s="987"/>
      <c r="CF122" s="1004">
        <v>134.1</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0">
        <v>17478142</v>
      </c>
      <c r="BR123" s="1051"/>
      <c r="BS123" s="1051"/>
      <c r="BT123" s="1051"/>
      <c r="BU123" s="1051"/>
      <c r="BV123" s="1051">
        <v>17938740</v>
      </c>
      <c r="BW123" s="1051"/>
      <c r="BX123" s="1051"/>
      <c r="BY123" s="1051"/>
      <c r="BZ123" s="1051"/>
      <c r="CA123" s="1051">
        <v>17768106</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1022</v>
      </c>
      <c r="AB127" s="946"/>
      <c r="AC127" s="946"/>
      <c r="AD127" s="946"/>
      <c r="AE127" s="947"/>
      <c r="AF127" s="948">
        <v>479</v>
      </c>
      <c r="AG127" s="946"/>
      <c r="AH127" s="946"/>
      <c r="AI127" s="946"/>
      <c r="AJ127" s="947"/>
      <c r="AK127" s="948">
        <v>106</v>
      </c>
      <c r="AL127" s="946"/>
      <c r="AM127" s="946"/>
      <c r="AN127" s="946"/>
      <c r="AO127" s="947"/>
      <c r="AP127" s="949">
        <v>0</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38206</v>
      </c>
      <c r="AB128" s="1033"/>
      <c r="AC128" s="1033"/>
      <c r="AD128" s="1033"/>
      <c r="AE128" s="1034"/>
      <c r="AF128" s="1035">
        <v>27820</v>
      </c>
      <c r="AG128" s="1033"/>
      <c r="AH128" s="1033"/>
      <c r="AI128" s="1033"/>
      <c r="AJ128" s="1034"/>
      <c r="AK128" s="1035">
        <v>30712</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14.11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6609324</v>
      </c>
      <c r="AB129" s="946"/>
      <c r="AC129" s="946"/>
      <c r="AD129" s="946"/>
      <c r="AE129" s="947"/>
      <c r="AF129" s="948">
        <v>6684183</v>
      </c>
      <c r="AG129" s="946"/>
      <c r="AH129" s="946"/>
      <c r="AI129" s="946"/>
      <c r="AJ129" s="947"/>
      <c r="AK129" s="948">
        <v>6827682</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19.11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693332</v>
      </c>
      <c r="AB130" s="946"/>
      <c r="AC130" s="946"/>
      <c r="AD130" s="946"/>
      <c r="AE130" s="947"/>
      <c r="AF130" s="948">
        <v>730109</v>
      </c>
      <c r="AG130" s="946"/>
      <c r="AH130" s="946"/>
      <c r="AI130" s="946"/>
      <c r="AJ130" s="947"/>
      <c r="AK130" s="948">
        <v>786631</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5915992</v>
      </c>
      <c r="AB131" s="973"/>
      <c r="AC131" s="973"/>
      <c r="AD131" s="973"/>
      <c r="AE131" s="974"/>
      <c r="AF131" s="972">
        <v>5954074</v>
      </c>
      <c r="AG131" s="973"/>
      <c r="AH131" s="973"/>
      <c r="AI131" s="973"/>
      <c r="AJ131" s="974"/>
      <c r="AK131" s="972">
        <v>6041051</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6.9546071060000001</v>
      </c>
      <c r="AB132" s="1084"/>
      <c r="AC132" s="1084"/>
      <c r="AD132" s="1084"/>
      <c r="AE132" s="1085"/>
      <c r="AF132" s="1086">
        <v>6.9774241970000004</v>
      </c>
      <c r="AG132" s="1084"/>
      <c r="AH132" s="1084"/>
      <c r="AI132" s="1084"/>
      <c r="AJ132" s="1085"/>
      <c r="AK132" s="1086">
        <v>7.317865716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6.8</v>
      </c>
      <c r="AB133" s="1067"/>
      <c r="AC133" s="1067"/>
      <c r="AD133" s="1067"/>
      <c r="AE133" s="1068"/>
      <c r="AF133" s="1066">
        <v>7</v>
      </c>
      <c r="AG133" s="1067"/>
      <c r="AH133" s="1067"/>
      <c r="AI133" s="1067"/>
      <c r="AJ133" s="1068"/>
      <c r="AK133" s="1066">
        <v>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OxqA3QvPR82KnXc6zMJ12C5OPBHLoRoL7DWjGc0pwjSLua4G6JdfTyzXHHCHozwU8DBvr2L635S/i+yNDwOKg==" saltValue="9ZG+4fktGVW1+O4F1qSoa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5" zoomScale="70" zoomScaleNormal="85" zoomScaleSheetLayoutView="70" workbookViewId="0">
      <selection activeCell="AY74" sqref="AY74"/>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R7grEx+njGArqUPFwgGzMzLKQfxB7v/r1twVvqJkH1ESjpZavNW+7oJ6L2r3VUlyvSqT8PkMS6Y3VpWgB5yLKw==" saltValue="gvobWugrpKylIs1Tjcpb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3"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jP8gIVdPBcDfAqSqLVb9KemNgHVLK0GKx5CNgxdiKUxmp/33HSZQoqReZSDH7TytSwogeuCzMIiZiy/Qp5pWA==" saltValue="LnMthIzZy7WyN+hkhJnFQ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0"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1872084</v>
      </c>
      <c r="AP9" s="262">
        <v>103162</v>
      </c>
      <c r="AQ9" s="263">
        <v>117270</v>
      </c>
      <c r="AR9" s="264">
        <v>-12</v>
      </c>
    </row>
    <row r="10" spans="1:46" ht="13.5" customHeight="1" x14ac:dyDescent="0.15">
      <c r="A10" s="247"/>
      <c r="AK10" s="1103" t="s">
        <v>485</v>
      </c>
      <c r="AL10" s="1104"/>
      <c r="AM10" s="1104"/>
      <c r="AN10" s="1105"/>
      <c r="AO10" s="265">
        <v>338909</v>
      </c>
      <c r="AP10" s="265">
        <v>18676</v>
      </c>
      <c r="AQ10" s="266">
        <v>10490</v>
      </c>
      <c r="AR10" s="267">
        <v>78</v>
      </c>
    </row>
    <row r="11" spans="1:46" ht="13.5" customHeight="1" x14ac:dyDescent="0.15">
      <c r="A11" s="247"/>
      <c r="AK11" s="1103" t="s">
        <v>486</v>
      </c>
      <c r="AL11" s="1104"/>
      <c r="AM11" s="1104"/>
      <c r="AN11" s="1105"/>
      <c r="AO11" s="265" t="s">
        <v>487</v>
      </c>
      <c r="AP11" s="265" t="s">
        <v>487</v>
      </c>
      <c r="AQ11" s="266">
        <v>1802</v>
      </c>
      <c r="AR11" s="267" t="s">
        <v>487</v>
      </c>
    </row>
    <row r="12" spans="1:46" ht="13.5" customHeight="1" x14ac:dyDescent="0.15">
      <c r="A12" s="247"/>
      <c r="AK12" s="1103" t="s">
        <v>488</v>
      </c>
      <c r="AL12" s="1104"/>
      <c r="AM12" s="1104"/>
      <c r="AN12" s="1105"/>
      <c r="AO12" s="265" t="s">
        <v>487</v>
      </c>
      <c r="AP12" s="265" t="s">
        <v>487</v>
      </c>
      <c r="AQ12" s="266">
        <v>3</v>
      </c>
      <c r="AR12" s="267" t="s">
        <v>487</v>
      </c>
    </row>
    <row r="13" spans="1:46" ht="13.5" customHeight="1" x14ac:dyDescent="0.15">
      <c r="A13" s="247"/>
      <c r="AK13" s="1103" t="s">
        <v>489</v>
      </c>
      <c r="AL13" s="1104"/>
      <c r="AM13" s="1104"/>
      <c r="AN13" s="1105"/>
      <c r="AO13" s="265">
        <v>130004</v>
      </c>
      <c r="AP13" s="265">
        <v>7164</v>
      </c>
      <c r="AQ13" s="266">
        <v>4482</v>
      </c>
      <c r="AR13" s="267">
        <v>59.8</v>
      </c>
    </row>
    <row r="14" spans="1:46" ht="13.5" customHeight="1" x14ac:dyDescent="0.15">
      <c r="A14" s="247"/>
      <c r="AK14" s="1103" t="s">
        <v>490</v>
      </c>
      <c r="AL14" s="1104"/>
      <c r="AM14" s="1104"/>
      <c r="AN14" s="1105"/>
      <c r="AO14" s="265">
        <v>207284</v>
      </c>
      <c r="AP14" s="265">
        <v>11422</v>
      </c>
      <c r="AQ14" s="266">
        <v>2749</v>
      </c>
      <c r="AR14" s="267">
        <v>315.5</v>
      </c>
    </row>
    <row r="15" spans="1:46" ht="13.5" customHeight="1" x14ac:dyDescent="0.15">
      <c r="A15" s="247"/>
      <c r="AK15" s="1106" t="s">
        <v>491</v>
      </c>
      <c r="AL15" s="1107"/>
      <c r="AM15" s="1107"/>
      <c r="AN15" s="1108"/>
      <c r="AO15" s="265">
        <v>-84645</v>
      </c>
      <c r="AP15" s="265">
        <v>-4664</v>
      </c>
      <c r="AQ15" s="266">
        <v>-7399</v>
      </c>
      <c r="AR15" s="267">
        <v>-37</v>
      </c>
    </row>
    <row r="16" spans="1:46" x14ac:dyDescent="0.15">
      <c r="A16" s="247"/>
      <c r="AK16" s="1106" t="s">
        <v>177</v>
      </c>
      <c r="AL16" s="1107"/>
      <c r="AM16" s="1107"/>
      <c r="AN16" s="1108"/>
      <c r="AO16" s="265">
        <v>2463636</v>
      </c>
      <c r="AP16" s="265">
        <v>135760</v>
      </c>
      <c r="AQ16" s="266">
        <v>129397</v>
      </c>
      <c r="AR16" s="267">
        <v>4.9000000000000004</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10.86</v>
      </c>
      <c r="AP21" s="278">
        <v>11.07</v>
      </c>
      <c r="AQ21" s="279">
        <v>-0.21</v>
      </c>
      <c r="AS21" s="280"/>
      <c r="AT21" s="276"/>
    </row>
    <row r="22" spans="1:46" s="248" customFormat="1" x14ac:dyDescent="0.15">
      <c r="A22" s="276"/>
      <c r="AK22" s="1109" t="s">
        <v>497</v>
      </c>
      <c r="AL22" s="1110"/>
      <c r="AM22" s="1110"/>
      <c r="AN22" s="1111"/>
      <c r="AO22" s="281">
        <v>95.2</v>
      </c>
      <c r="AP22" s="282">
        <v>97.2</v>
      </c>
      <c r="AQ22" s="283">
        <v>-2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1150095</v>
      </c>
      <c r="AP32" s="291">
        <v>63377</v>
      </c>
      <c r="AQ32" s="292">
        <v>74841</v>
      </c>
      <c r="AR32" s="293">
        <v>-15.3</v>
      </c>
    </row>
    <row r="33" spans="1:46" ht="13.5" customHeight="1" x14ac:dyDescent="0.15">
      <c r="A33" s="247"/>
      <c r="AK33" s="1117" t="s">
        <v>502</v>
      </c>
      <c r="AL33" s="1118"/>
      <c r="AM33" s="1118"/>
      <c r="AN33" s="1119"/>
      <c r="AO33" s="291" t="s">
        <v>487</v>
      </c>
      <c r="AP33" s="291" t="s">
        <v>487</v>
      </c>
      <c r="AQ33" s="292" t="s">
        <v>487</v>
      </c>
      <c r="AR33" s="293" t="s">
        <v>487</v>
      </c>
    </row>
    <row r="34" spans="1:46" ht="27" customHeight="1" x14ac:dyDescent="0.15">
      <c r="A34" s="247"/>
      <c r="AK34" s="1117" t="s">
        <v>503</v>
      </c>
      <c r="AL34" s="1118"/>
      <c r="AM34" s="1118"/>
      <c r="AN34" s="1119"/>
      <c r="AO34" s="291" t="s">
        <v>487</v>
      </c>
      <c r="AP34" s="291" t="s">
        <v>487</v>
      </c>
      <c r="AQ34" s="292">
        <v>1</v>
      </c>
      <c r="AR34" s="293" t="s">
        <v>487</v>
      </c>
    </row>
    <row r="35" spans="1:46" ht="27" customHeight="1" x14ac:dyDescent="0.15">
      <c r="A35" s="247"/>
      <c r="AK35" s="1117" t="s">
        <v>504</v>
      </c>
      <c r="AL35" s="1118"/>
      <c r="AM35" s="1118"/>
      <c r="AN35" s="1119"/>
      <c r="AO35" s="291">
        <v>85340</v>
      </c>
      <c r="AP35" s="291">
        <v>4703</v>
      </c>
      <c r="AQ35" s="292">
        <v>16683</v>
      </c>
      <c r="AR35" s="293">
        <v>-71.8</v>
      </c>
    </row>
    <row r="36" spans="1:46" ht="27" customHeight="1" x14ac:dyDescent="0.15">
      <c r="A36" s="247"/>
      <c r="AK36" s="1117" t="s">
        <v>505</v>
      </c>
      <c r="AL36" s="1118"/>
      <c r="AM36" s="1118"/>
      <c r="AN36" s="1119"/>
      <c r="AO36" s="291">
        <v>23878</v>
      </c>
      <c r="AP36" s="291">
        <v>1316</v>
      </c>
      <c r="AQ36" s="292">
        <v>2411</v>
      </c>
      <c r="AR36" s="293">
        <v>-45.4</v>
      </c>
    </row>
    <row r="37" spans="1:46" ht="13.5" customHeight="1" x14ac:dyDescent="0.15">
      <c r="A37" s="247"/>
      <c r="AK37" s="1117" t="s">
        <v>506</v>
      </c>
      <c r="AL37" s="1118"/>
      <c r="AM37" s="1118"/>
      <c r="AN37" s="1119"/>
      <c r="AO37" s="291">
        <v>106</v>
      </c>
      <c r="AP37" s="291">
        <v>6</v>
      </c>
      <c r="AQ37" s="292">
        <v>548</v>
      </c>
      <c r="AR37" s="293">
        <v>-98.9</v>
      </c>
    </row>
    <row r="38" spans="1:46" ht="27" customHeight="1" x14ac:dyDescent="0.15">
      <c r="A38" s="247"/>
      <c r="AK38" s="1120" t="s">
        <v>507</v>
      </c>
      <c r="AL38" s="1121"/>
      <c r="AM38" s="1121"/>
      <c r="AN38" s="1122"/>
      <c r="AO38" s="294" t="s">
        <v>487</v>
      </c>
      <c r="AP38" s="294" t="s">
        <v>487</v>
      </c>
      <c r="AQ38" s="295">
        <v>7</v>
      </c>
      <c r="AR38" s="283" t="s">
        <v>487</v>
      </c>
      <c r="AS38" s="290"/>
    </row>
    <row r="39" spans="1:46" x14ac:dyDescent="0.15">
      <c r="A39" s="247"/>
      <c r="AK39" s="1120" t="s">
        <v>508</v>
      </c>
      <c r="AL39" s="1121"/>
      <c r="AM39" s="1121"/>
      <c r="AN39" s="1122"/>
      <c r="AO39" s="291">
        <v>-30712</v>
      </c>
      <c r="AP39" s="291">
        <v>-1692</v>
      </c>
      <c r="AQ39" s="292">
        <v>-3756</v>
      </c>
      <c r="AR39" s="293">
        <v>-55</v>
      </c>
      <c r="AS39" s="290"/>
    </row>
    <row r="40" spans="1:46" ht="27" customHeight="1" x14ac:dyDescent="0.15">
      <c r="A40" s="247"/>
      <c r="AK40" s="1117" t="s">
        <v>509</v>
      </c>
      <c r="AL40" s="1118"/>
      <c r="AM40" s="1118"/>
      <c r="AN40" s="1119"/>
      <c r="AO40" s="291">
        <v>-786631</v>
      </c>
      <c r="AP40" s="291">
        <v>-43348</v>
      </c>
      <c r="AQ40" s="292">
        <v>-63247</v>
      </c>
      <c r="AR40" s="293">
        <v>-31.5</v>
      </c>
      <c r="AS40" s="290"/>
    </row>
    <row r="41" spans="1:46" x14ac:dyDescent="0.15">
      <c r="A41" s="247"/>
      <c r="AK41" s="1123" t="s">
        <v>287</v>
      </c>
      <c r="AL41" s="1124"/>
      <c r="AM41" s="1124"/>
      <c r="AN41" s="1125"/>
      <c r="AO41" s="291">
        <v>442076</v>
      </c>
      <c r="AP41" s="291">
        <v>24361</v>
      </c>
      <c r="AQ41" s="292">
        <v>27488</v>
      </c>
      <c r="AR41" s="293">
        <v>-11.4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2298168</v>
      </c>
      <c r="AN51" s="313">
        <v>115823</v>
      </c>
      <c r="AO51" s="314">
        <v>0.9</v>
      </c>
      <c r="AP51" s="315">
        <v>92632</v>
      </c>
      <c r="AQ51" s="316">
        <v>-1.5</v>
      </c>
      <c r="AR51" s="317">
        <v>2.4</v>
      </c>
    </row>
    <row r="52" spans="1:44" x14ac:dyDescent="0.15">
      <c r="A52" s="247"/>
      <c r="AK52" s="318"/>
      <c r="AL52" s="319" t="s">
        <v>519</v>
      </c>
      <c r="AM52" s="320">
        <v>1360479</v>
      </c>
      <c r="AN52" s="321">
        <v>68566</v>
      </c>
      <c r="AO52" s="322">
        <v>-9.1</v>
      </c>
      <c r="AP52" s="323">
        <v>47978</v>
      </c>
      <c r="AQ52" s="324">
        <v>-2</v>
      </c>
      <c r="AR52" s="325">
        <v>-7.1</v>
      </c>
    </row>
    <row r="53" spans="1:44" x14ac:dyDescent="0.15">
      <c r="A53" s="247"/>
      <c r="AK53" s="303" t="s">
        <v>520</v>
      </c>
      <c r="AL53" s="304"/>
      <c r="AM53" s="312">
        <v>1710104</v>
      </c>
      <c r="AN53" s="313">
        <v>88542</v>
      </c>
      <c r="AO53" s="314">
        <v>-23.6</v>
      </c>
      <c r="AP53" s="315">
        <v>96469</v>
      </c>
      <c r="AQ53" s="316">
        <v>4.0999999999999996</v>
      </c>
      <c r="AR53" s="317">
        <v>-27.7</v>
      </c>
    </row>
    <row r="54" spans="1:44" x14ac:dyDescent="0.15">
      <c r="A54" s="247"/>
      <c r="AK54" s="318"/>
      <c r="AL54" s="319" t="s">
        <v>519</v>
      </c>
      <c r="AM54" s="320">
        <v>733897</v>
      </c>
      <c r="AN54" s="321">
        <v>37998</v>
      </c>
      <c r="AO54" s="322">
        <v>-44.6</v>
      </c>
      <c r="AP54" s="323">
        <v>49775</v>
      </c>
      <c r="AQ54" s="324">
        <v>3.7</v>
      </c>
      <c r="AR54" s="325">
        <v>-48.3</v>
      </c>
    </row>
    <row r="55" spans="1:44" x14ac:dyDescent="0.15">
      <c r="A55" s="247"/>
      <c r="AK55" s="303" t="s">
        <v>521</v>
      </c>
      <c r="AL55" s="304"/>
      <c r="AM55" s="312">
        <v>1609205</v>
      </c>
      <c r="AN55" s="313">
        <v>85080</v>
      </c>
      <c r="AO55" s="314">
        <v>-3.9</v>
      </c>
      <c r="AP55" s="315">
        <v>85743</v>
      </c>
      <c r="AQ55" s="316">
        <v>-11.1</v>
      </c>
      <c r="AR55" s="317">
        <v>7.2</v>
      </c>
    </row>
    <row r="56" spans="1:44" x14ac:dyDescent="0.15">
      <c r="A56" s="247"/>
      <c r="AK56" s="318"/>
      <c r="AL56" s="319" t="s">
        <v>519</v>
      </c>
      <c r="AM56" s="320">
        <v>599214</v>
      </c>
      <c r="AN56" s="321">
        <v>31681</v>
      </c>
      <c r="AO56" s="322">
        <v>-16.600000000000001</v>
      </c>
      <c r="AP56" s="323">
        <v>45231</v>
      </c>
      <c r="AQ56" s="324">
        <v>-9.1</v>
      </c>
      <c r="AR56" s="325">
        <v>-7.5</v>
      </c>
    </row>
    <row r="57" spans="1:44" x14ac:dyDescent="0.15">
      <c r="A57" s="247"/>
      <c r="AK57" s="303" t="s">
        <v>522</v>
      </c>
      <c r="AL57" s="304"/>
      <c r="AM57" s="312">
        <v>1485574</v>
      </c>
      <c r="AN57" s="313">
        <v>80137</v>
      </c>
      <c r="AO57" s="314">
        <v>-5.8</v>
      </c>
      <c r="AP57" s="315">
        <v>92509</v>
      </c>
      <c r="AQ57" s="316">
        <v>7.9</v>
      </c>
      <c r="AR57" s="317">
        <v>-13.7</v>
      </c>
    </row>
    <row r="58" spans="1:44" x14ac:dyDescent="0.15">
      <c r="A58" s="247"/>
      <c r="AK58" s="318"/>
      <c r="AL58" s="319" t="s">
        <v>519</v>
      </c>
      <c r="AM58" s="320">
        <v>503194</v>
      </c>
      <c r="AN58" s="321">
        <v>27144</v>
      </c>
      <c r="AO58" s="322">
        <v>-14.3</v>
      </c>
      <c r="AP58" s="323">
        <v>52274</v>
      </c>
      <c r="AQ58" s="324">
        <v>15.6</v>
      </c>
      <c r="AR58" s="325">
        <v>-29.9</v>
      </c>
    </row>
    <row r="59" spans="1:44" x14ac:dyDescent="0.15">
      <c r="A59" s="247"/>
      <c r="AK59" s="303" t="s">
        <v>523</v>
      </c>
      <c r="AL59" s="304"/>
      <c r="AM59" s="312">
        <v>1933254</v>
      </c>
      <c r="AN59" s="313">
        <v>106533</v>
      </c>
      <c r="AO59" s="314">
        <v>32.9</v>
      </c>
      <c r="AP59" s="315">
        <v>98544</v>
      </c>
      <c r="AQ59" s="316">
        <v>6.5</v>
      </c>
      <c r="AR59" s="317">
        <v>26.4</v>
      </c>
    </row>
    <row r="60" spans="1:44" x14ac:dyDescent="0.15">
      <c r="A60" s="247"/>
      <c r="AK60" s="318"/>
      <c r="AL60" s="319" t="s">
        <v>519</v>
      </c>
      <c r="AM60" s="320">
        <v>704989</v>
      </c>
      <c r="AN60" s="321">
        <v>38849</v>
      </c>
      <c r="AO60" s="322">
        <v>43.1</v>
      </c>
      <c r="AP60" s="323">
        <v>55816</v>
      </c>
      <c r="AQ60" s="324">
        <v>6.8</v>
      </c>
      <c r="AR60" s="325">
        <v>36.299999999999997</v>
      </c>
    </row>
    <row r="61" spans="1:44" x14ac:dyDescent="0.15">
      <c r="A61" s="247"/>
      <c r="AK61" s="303" t="s">
        <v>524</v>
      </c>
      <c r="AL61" s="326"/>
      <c r="AM61" s="312">
        <v>1807261</v>
      </c>
      <c r="AN61" s="313">
        <v>95223</v>
      </c>
      <c r="AO61" s="314">
        <v>0.1</v>
      </c>
      <c r="AP61" s="315">
        <v>93179</v>
      </c>
      <c r="AQ61" s="327">
        <v>1.2</v>
      </c>
      <c r="AR61" s="317">
        <v>-1.1000000000000001</v>
      </c>
    </row>
    <row r="62" spans="1:44" x14ac:dyDescent="0.15">
      <c r="A62" s="247"/>
      <c r="AK62" s="318"/>
      <c r="AL62" s="319" t="s">
        <v>519</v>
      </c>
      <c r="AM62" s="320">
        <v>780355</v>
      </c>
      <c r="AN62" s="321">
        <v>40848</v>
      </c>
      <c r="AO62" s="322">
        <v>-8.3000000000000007</v>
      </c>
      <c r="AP62" s="323">
        <v>50215</v>
      </c>
      <c r="AQ62" s="324">
        <v>3</v>
      </c>
      <c r="AR62" s="325">
        <v>-11.3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uvf0xnyzax1qQzcyb3gxj+/Yiz2PJat5JY27fXGDspz0EO5wNtN6vXriagtVW68PH6T/3Oivio/pXST/O6trIg==" saltValue="oGGYKgncGXlf5n1Wti76Z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1" zoomScale="70" zoomScaleNormal="70" zoomScaleSheetLayoutView="55" workbookViewId="0">
      <selection activeCell="AF102" sqref="AF10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5KdkgF20J0oQgPZ6nJs7Ir0jJyBkIhQRlc8no7Fqz8qq0/MVPr9B5HA6IOiWBPY4/2zGLQuI8Cmf+u9/nVQgWg==" saltValue="I4Ql/rgbYGythHQt8hUf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3" zoomScale="70" zoomScaleNormal="70" zoomScaleSheetLayoutView="55" workbookViewId="0">
      <selection activeCell="AF103" sqref="AF103"/>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dmaL9Lb+yo6d7CH0+zSlYyYeX9/z5KpSICWrs5ncG3Sb7gsnS8HxSlJCnpd98BPwHYbGne4c3RYbmLhuU/fJbQ==" saltValue="0eAVsN8PGJfOcr2HWUvC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3" zoomScale="85" zoomScaleNormal="85" zoomScaleSheetLayoutView="100" workbookViewId="0">
      <selection activeCell="N44" sqref="N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31.38</v>
      </c>
      <c r="G47" s="12">
        <v>30.84</v>
      </c>
      <c r="H47" s="12">
        <v>31.93</v>
      </c>
      <c r="I47" s="12">
        <v>32.44</v>
      </c>
      <c r="J47" s="13">
        <v>30.81</v>
      </c>
    </row>
    <row r="48" spans="2:10" ht="57.75" customHeight="1" x14ac:dyDescent="0.15">
      <c r="B48" s="14"/>
      <c r="C48" s="1128" t="s">
        <v>4</v>
      </c>
      <c r="D48" s="1128"/>
      <c r="E48" s="1129"/>
      <c r="F48" s="15">
        <v>8.91</v>
      </c>
      <c r="G48" s="16">
        <v>10.73</v>
      </c>
      <c r="H48" s="16">
        <v>8.0299999999999994</v>
      </c>
      <c r="I48" s="16">
        <v>8.3800000000000008</v>
      </c>
      <c r="J48" s="17">
        <v>8.01</v>
      </c>
    </row>
    <row r="49" spans="2:10" ht="57.75" customHeight="1" thickBot="1" x14ac:dyDescent="0.2">
      <c r="B49" s="18"/>
      <c r="C49" s="1130" t="s">
        <v>5</v>
      </c>
      <c r="D49" s="1130"/>
      <c r="E49" s="1131"/>
      <c r="F49" s="19" t="s">
        <v>531</v>
      </c>
      <c r="G49" s="20">
        <v>5.0199999999999996</v>
      </c>
      <c r="H49" s="20">
        <v>0.49</v>
      </c>
      <c r="I49" s="20">
        <v>1.32</v>
      </c>
      <c r="J49" s="21" t="s">
        <v>532</v>
      </c>
    </row>
    <row r="50" spans="2:10" x14ac:dyDescent="0.15"/>
  </sheetData>
  <sheetProtection algorithmName="SHA-512" hashValue="o1cChb8N72sBXlB1dZPVRbpveNWkCVx2TMobklck8W8Hyela/O02Kvue01mW7icKssGtWWHg6O3YooG+O4y66A==" saltValue="jDD/ginpMbs8J1FomW0z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遠矢　海里</cp:lastModifiedBy>
  <cp:lastPrinted>2026-03-09T00:40:25Z</cp:lastPrinted>
  <dcterms:created xsi:type="dcterms:W3CDTF">2026-02-23T09:53:06Z</dcterms:created>
  <dcterms:modified xsi:type="dcterms:W3CDTF">2026-03-13T07:10:06Z</dcterms:modified>
  <cp:category/>
</cp:coreProperties>
</file>